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5 класс" sheetId="9" r:id="rId1"/>
    <sheet name="6 класс" sheetId="2" r:id="rId2"/>
    <sheet name="7 класс" sheetId="4" r:id="rId3"/>
    <sheet name="8 класс" sheetId="5" r:id="rId4"/>
    <sheet name="9 класс" sheetId="6" r:id="rId5"/>
    <sheet name="10 класс" sheetId="7" r:id="rId6"/>
    <sheet name="11 класс" sheetId="8" r:id="rId7"/>
  </sheets>
  <definedNames>
    <definedName name="_xlnm._FilterDatabase" localSheetId="5" hidden="1">'10 класс'!$A$18:$N$20</definedName>
    <definedName name="_xlnm._FilterDatabase" localSheetId="6" hidden="1">'11 класс'!$A$18:$N$20</definedName>
    <definedName name="_xlnm._FilterDatabase" localSheetId="0" hidden="1">'5 класс'!$A$18:$N$19</definedName>
    <definedName name="_xlnm._FilterDatabase" localSheetId="1" hidden="1">'6 класс'!$A$18:$N$20</definedName>
    <definedName name="_xlnm._FilterDatabase" localSheetId="2" hidden="1">'7 класс'!$A$18:$N$20</definedName>
    <definedName name="_xlnm._FilterDatabase" localSheetId="3" hidden="1">'8 класс'!$A$18:$N$20</definedName>
    <definedName name="_xlnm._FilterDatabase" localSheetId="4" hidden="1">'9 класс'!$A$18:$N$20</definedName>
  </definedNames>
  <calcPr calcId="145621"/>
</workbook>
</file>

<file path=xl/calcChain.xml><?xml version="1.0" encoding="utf-8"?>
<calcChain xmlns="http://schemas.openxmlformats.org/spreadsheetml/2006/main">
  <c r="Z20" i="8" l="1"/>
  <c r="AA20" i="8"/>
  <c r="AB20" i="8"/>
  <c r="AC20" i="8"/>
  <c r="AD20" i="8"/>
  <c r="AE20" i="8"/>
  <c r="AF20" i="8"/>
  <c r="AG20" i="8"/>
  <c r="AH20" i="8"/>
  <c r="AI20" i="8" s="1"/>
  <c r="AJ20" i="8" s="1"/>
  <c r="Z21" i="8"/>
  <c r="AA21" i="8"/>
  <c r="AB21" i="8"/>
  <c r="AC21" i="8"/>
  <c r="AD21" i="8"/>
  <c r="AE21" i="8"/>
  <c r="AF21" i="8"/>
  <c r="AG21" i="8"/>
  <c r="AH21" i="8"/>
  <c r="Z22" i="8"/>
  <c r="AA22" i="8"/>
  <c r="AB22" i="8"/>
  <c r="AC22" i="8"/>
  <c r="AD22" i="8"/>
  <c r="AE22" i="8"/>
  <c r="AF22" i="8"/>
  <c r="AG22" i="8"/>
  <c r="AH22" i="8"/>
  <c r="Z23" i="8"/>
  <c r="AA23" i="8"/>
  <c r="AB23" i="8"/>
  <c r="AC23" i="8"/>
  <c r="AD23" i="8"/>
  <c r="AE23" i="8"/>
  <c r="AF23" i="8"/>
  <c r="AG23" i="8"/>
  <c r="AH23" i="8"/>
  <c r="AI22" i="8" s="1"/>
  <c r="AJ22" i="8" s="1"/>
  <c r="Z24" i="8"/>
  <c r="AA24" i="8"/>
  <c r="AB24" i="8"/>
  <c r="AC24" i="8"/>
  <c r="AD24" i="8"/>
  <c r="AE24" i="8"/>
  <c r="AF24" i="8"/>
  <c r="AG24" i="8"/>
  <c r="AH24" i="8"/>
  <c r="AI21" i="8" s="1"/>
  <c r="AJ21" i="8" s="1"/>
  <c r="Z25" i="8"/>
  <c r="AA25" i="8"/>
  <c r="AB25" i="8"/>
  <c r="AC25" i="8"/>
  <c r="AD25" i="8"/>
  <c r="AE25" i="8"/>
  <c r="AF25" i="8"/>
  <c r="AG25" i="8"/>
  <c r="AH25" i="8"/>
  <c r="Z26" i="8"/>
  <c r="AA26" i="8"/>
  <c r="AB26" i="8"/>
  <c r="AC26" i="8"/>
  <c r="AD26" i="8"/>
  <c r="AE26" i="8"/>
  <c r="AF26" i="8"/>
  <c r="AG26" i="8"/>
  <c r="AH26" i="8"/>
  <c r="AI26" i="8" s="1"/>
  <c r="AJ26" i="8" s="1"/>
  <c r="Z27" i="8"/>
  <c r="AA27" i="8"/>
  <c r="AB27" i="8"/>
  <c r="AC27" i="8"/>
  <c r="AD27" i="8"/>
  <c r="AE27" i="8"/>
  <c r="AF27" i="8"/>
  <c r="AG27" i="8"/>
  <c r="AH27" i="8"/>
  <c r="Z28" i="8"/>
  <c r="AA28" i="8"/>
  <c r="AB28" i="8"/>
  <c r="AC28" i="8"/>
  <c r="AD28" i="8"/>
  <c r="AE28" i="8"/>
  <c r="AF28" i="8"/>
  <c r="AG28" i="8"/>
  <c r="AH28" i="8"/>
  <c r="AI25" i="8" s="1"/>
  <c r="AJ25" i="8" s="1"/>
  <c r="Z29" i="8"/>
  <c r="AA29" i="8"/>
  <c r="AB29" i="8"/>
  <c r="AC29" i="8"/>
  <c r="AD29" i="8"/>
  <c r="AE29" i="8"/>
  <c r="AF29" i="8"/>
  <c r="AG29" i="8"/>
  <c r="AH29" i="8"/>
  <c r="Z30" i="8"/>
  <c r="AA30" i="8"/>
  <c r="AB30" i="8"/>
  <c r="AC30" i="8"/>
  <c r="AD30" i="8"/>
  <c r="AE30" i="8"/>
  <c r="AF30" i="8"/>
  <c r="AG30" i="8"/>
  <c r="AH30" i="8"/>
  <c r="AI30" i="8" s="1"/>
  <c r="AJ30" i="8" s="1"/>
  <c r="Z31" i="8"/>
  <c r="AA31" i="8"/>
  <c r="AB31" i="8"/>
  <c r="AC31" i="8"/>
  <c r="AD31" i="8"/>
  <c r="AE31" i="8"/>
  <c r="AF31" i="8"/>
  <c r="AG31" i="8"/>
  <c r="AH31" i="8"/>
  <c r="Z32" i="8"/>
  <c r="AA32" i="8"/>
  <c r="AB32" i="8"/>
  <c r="AC32" i="8"/>
  <c r="AD32" i="8"/>
  <c r="AE32" i="8"/>
  <c r="AF32" i="8"/>
  <c r="AG32" i="8"/>
  <c r="AH32" i="8"/>
  <c r="AI29" i="8" s="1"/>
  <c r="AJ29" i="8" s="1"/>
  <c r="Z33" i="8"/>
  <c r="AA33" i="8"/>
  <c r="AB33" i="8"/>
  <c r="AC33" i="8"/>
  <c r="AD33" i="8"/>
  <c r="AE33" i="8"/>
  <c r="AF33" i="8"/>
  <c r="AG33" i="8"/>
  <c r="AH33" i="8"/>
  <c r="Z34" i="8"/>
  <c r="AA34" i="8"/>
  <c r="AB34" i="8"/>
  <c r="AC34" i="8"/>
  <c r="AD34" i="8"/>
  <c r="AE34" i="8"/>
  <c r="AF34" i="8"/>
  <c r="AG34" i="8"/>
  <c r="AH34" i="8"/>
  <c r="AI34" i="8" s="1"/>
  <c r="AJ34" i="8" s="1"/>
  <c r="Z35" i="8"/>
  <c r="AA35" i="8"/>
  <c r="AB35" i="8"/>
  <c r="AC35" i="8"/>
  <c r="AD35" i="8"/>
  <c r="AE35" i="8"/>
  <c r="AF35" i="8"/>
  <c r="AG35" i="8"/>
  <c r="AH35" i="8"/>
  <c r="Z36" i="8"/>
  <c r="AA36" i="8"/>
  <c r="AB36" i="8"/>
  <c r="AC36" i="8"/>
  <c r="AD36" i="8"/>
  <c r="AE36" i="8"/>
  <c r="AF36" i="8"/>
  <c r="AG36" i="8"/>
  <c r="AH36" i="8"/>
  <c r="AI33" i="8" s="1"/>
  <c r="AJ33" i="8" s="1"/>
  <c r="Z37" i="8"/>
  <c r="AA37" i="8"/>
  <c r="AB37" i="8"/>
  <c r="AC37" i="8"/>
  <c r="AD37" i="8"/>
  <c r="AE37" i="8"/>
  <c r="AF37" i="8"/>
  <c r="AG37" i="8"/>
  <c r="AH37" i="8"/>
  <c r="Z38" i="8"/>
  <c r="AA38" i="8"/>
  <c r="AB38" i="8"/>
  <c r="AC38" i="8"/>
  <c r="AD38" i="8"/>
  <c r="AE38" i="8"/>
  <c r="AF38" i="8"/>
  <c r="AG38" i="8"/>
  <c r="AH38" i="8"/>
  <c r="AI37" i="8" s="1"/>
  <c r="AJ37" i="8" s="1"/>
  <c r="Z39" i="8"/>
  <c r="AA39" i="8"/>
  <c r="AB39" i="8"/>
  <c r="AC39" i="8"/>
  <c r="AD39" i="8"/>
  <c r="AE39" i="8"/>
  <c r="AF39" i="8"/>
  <c r="AG39" i="8"/>
  <c r="AH39" i="8"/>
  <c r="Z40" i="8"/>
  <c r="AA40" i="8"/>
  <c r="AB40" i="8"/>
  <c r="AC40" i="8"/>
  <c r="AD40" i="8"/>
  <c r="AE40" i="8"/>
  <c r="AF40" i="8"/>
  <c r="AG40" i="8"/>
  <c r="AH40" i="8"/>
  <c r="AI39" i="8" s="1"/>
  <c r="AJ39" i="8" s="1"/>
  <c r="Z41" i="8"/>
  <c r="AA41" i="8"/>
  <c r="AB41" i="8"/>
  <c r="AC41" i="8"/>
  <c r="AD41" i="8"/>
  <c r="AE41" i="8"/>
  <c r="AF41" i="8"/>
  <c r="AG41" i="8"/>
  <c r="AH41" i="8"/>
  <c r="Z42" i="8"/>
  <c r="AA42" i="8"/>
  <c r="AB42" i="8"/>
  <c r="AC42" i="8"/>
  <c r="AD42" i="8"/>
  <c r="AE42" i="8"/>
  <c r="AF42" i="8"/>
  <c r="AG42" i="8"/>
  <c r="AH42" i="8"/>
  <c r="AI41" i="8" s="1"/>
  <c r="AJ41" i="8" s="1"/>
  <c r="Z43" i="8"/>
  <c r="AA43" i="8"/>
  <c r="AB43" i="8"/>
  <c r="AC43" i="8"/>
  <c r="AD43" i="8"/>
  <c r="AE43" i="8"/>
  <c r="AF43" i="8"/>
  <c r="AG43" i="8"/>
  <c r="AH43" i="8"/>
  <c r="AI42" i="8" s="1"/>
  <c r="AJ42" i="8" s="1"/>
  <c r="Z44" i="8"/>
  <c r="AA44" i="8"/>
  <c r="AB44" i="8"/>
  <c r="AC44" i="8"/>
  <c r="AD44" i="8"/>
  <c r="AE44" i="8"/>
  <c r="AF44" i="8"/>
  <c r="AG44" i="8"/>
  <c r="AH44" i="8"/>
  <c r="AI43" i="8" s="1"/>
  <c r="AJ43" i="8" s="1"/>
  <c r="Z45" i="8"/>
  <c r="AA45" i="8"/>
  <c r="AB45" i="8"/>
  <c r="AC45" i="8"/>
  <c r="AD45" i="8"/>
  <c r="AE45" i="8"/>
  <c r="AF45" i="8"/>
  <c r="AG45" i="8"/>
  <c r="AH45" i="8"/>
  <c r="Z46" i="8"/>
  <c r="AA46" i="8"/>
  <c r="AB46" i="8"/>
  <c r="AC46" i="8"/>
  <c r="AD46" i="8"/>
  <c r="AE46" i="8"/>
  <c r="AF46" i="8"/>
  <c r="AG46" i="8"/>
  <c r="AH46" i="8"/>
  <c r="AI45" i="8" s="1"/>
  <c r="AJ45" i="8" s="1"/>
  <c r="Z47" i="8"/>
  <c r="AA47" i="8"/>
  <c r="AB47" i="8"/>
  <c r="AC47" i="8"/>
  <c r="AD47" i="8"/>
  <c r="AE47" i="8"/>
  <c r="AF47" i="8"/>
  <c r="AG47" i="8"/>
  <c r="AH47" i="8"/>
  <c r="AI46" i="8" s="1"/>
  <c r="AJ46" i="8" s="1"/>
  <c r="Z48" i="8"/>
  <c r="AA48" i="8"/>
  <c r="AB48" i="8"/>
  <c r="AC48" i="8"/>
  <c r="AD48" i="8"/>
  <c r="AE48" i="8"/>
  <c r="AF48" i="8"/>
  <c r="AG48" i="8"/>
  <c r="AH48" i="8"/>
  <c r="Z49" i="8"/>
  <c r="AA49" i="8"/>
  <c r="AB49" i="8"/>
  <c r="AC49" i="8"/>
  <c r="AD49" i="8"/>
  <c r="AE49" i="8"/>
  <c r="AF49" i="8"/>
  <c r="AG49" i="8"/>
  <c r="AH49" i="8"/>
  <c r="AI47" i="8" s="1"/>
  <c r="AJ47" i="8" s="1"/>
  <c r="Z50" i="8"/>
  <c r="AA50" i="8"/>
  <c r="AB50" i="8"/>
  <c r="AC50" i="8"/>
  <c r="AD50" i="8"/>
  <c r="AE50" i="8"/>
  <c r="AF50" i="8"/>
  <c r="AG50" i="8"/>
  <c r="AH50" i="8"/>
  <c r="AI49" i="8" s="1"/>
  <c r="AJ49" i="8" s="1"/>
  <c r="Z51" i="8"/>
  <c r="AA51" i="8"/>
  <c r="AB51" i="8"/>
  <c r="AC51" i="8"/>
  <c r="AD51" i="8"/>
  <c r="AE51" i="8"/>
  <c r="AF51" i="8"/>
  <c r="AG51" i="8"/>
  <c r="AH51" i="8"/>
  <c r="AI50" i="8" s="1"/>
  <c r="AJ50" i="8" s="1"/>
  <c r="Z52" i="8"/>
  <c r="AA52" i="8"/>
  <c r="AB52" i="8"/>
  <c r="AC52" i="8"/>
  <c r="AD52" i="8"/>
  <c r="AE52" i="8"/>
  <c r="AF52" i="8"/>
  <c r="AG52" i="8"/>
  <c r="AH52" i="8"/>
  <c r="Z53" i="8"/>
  <c r="AA53" i="8"/>
  <c r="AB53" i="8"/>
  <c r="AC53" i="8"/>
  <c r="AD53" i="8"/>
  <c r="AE53" i="8"/>
  <c r="AF53" i="8"/>
  <c r="AG53" i="8"/>
  <c r="AH53" i="8"/>
  <c r="AI51" i="8" s="1"/>
  <c r="AJ51" i="8" s="1"/>
  <c r="Z54" i="8"/>
  <c r="AA54" i="8"/>
  <c r="AB54" i="8"/>
  <c r="AC54" i="8"/>
  <c r="AD54" i="8"/>
  <c r="AE54" i="8"/>
  <c r="AF54" i="8"/>
  <c r="AG54" i="8"/>
  <c r="AH54" i="8"/>
  <c r="AI53" i="8" s="1"/>
  <c r="AJ53" i="8" s="1"/>
  <c r="Z55" i="8"/>
  <c r="AA55" i="8"/>
  <c r="AB55" i="8"/>
  <c r="AC55" i="8"/>
  <c r="AD55" i="8"/>
  <c r="AE55" i="8"/>
  <c r="AF55" i="8"/>
  <c r="AG55" i="8"/>
  <c r="AH55" i="8"/>
  <c r="AI54" i="8" s="1"/>
  <c r="AJ54" i="8" s="1"/>
  <c r="Z56" i="8"/>
  <c r="AA56" i="8"/>
  <c r="AB56" i="8"/>
  <c r="AC56" i="8"/>
  <c r="AD56" i="8"/>
  <c r="AE56" i="8"/>
  <c r="AF56" i="8"/>
  <c r="AG56" i="8"/>
  <c r="AH56" i="8"/>
  <c r="Z57" i="8"/>
  <c r="AA57" i="8"/>
  <c r="AB57" i="8"/>
  <c r="AC57" i="8"/>
  <c r="AD57" i="8"/>
  <c r="AE57" i="8"/>
  <c r="AF57" i="8"/>
  <c r="AG57" i="8"/>
  <c r="AH57" i="8"/>
  <c r="Z58" i="8"/>
  <c r="AA58" i="8"/>
  <c r="AB58" i="8"/>
  <c r="AC58" i="8"/>
  <c r="AD58" i="8"/>
  <c r="AE58" i="8"/>
  <c r="AF58" i="8"/>
  <c r="AG58" i="8"/>
  <c r="AH58" i="8"/>
  <c r="AI57" i="8" s="1"/>
  <c r="AJ57" i="8" s="1"/>
  <c r="Z59" i="8"/>
  <c r="AA59" i="8"/>
  <c r="AB59" i="8"/>
  <c r="AC59" i="8"/>
  <c r="AD59" i="8"/>
  <c r="AE59" i="8"/>
  <c r="AF59" i="8"/>
  <c r="AG59" i="8"/>
  <c r="AH59" i="8"/>
  <c r="Z60" i="8"/>
  <c r="AA60" i="8"/>
  <c r="AB60" i="8"/>
  <c r="AC60" i="8"/>
  <c r="AD60" i="8"/>
  <c r="AE60" i="8"/>
  <c r="AF60" i="8"/>
  <c r="AG60" i="8"/>
  <c r="AH60" i="8"/>
  <c r="Z61" i="8"/>
  <c r="AA61" i="8"/>
  <c r="AB61" i="8"/>
  <c r="AC61" i="8"/>
  <c r="AD61" i="8"/>
  <c r="AE61" i="8"/>
  <c r="AF61" i="8"/>
  <c r="AG61" i="8"/>
  <c r="AH61" i="8"/>
  <c r="AI59" i="8" s="1"/>
  <c r="AJ59" i="8" s="1"/>
  <c r="Z62" i="8"/>
  <c r="AA62" i="8"/>
  <c r="AB62" i="8"/>
  <c r="AC62" i="8"/>
  <c r="AD62" i="8"/>
  <c r="AE62" i="8"/>
  <c r="AF62" i="8"/>
  <c r="AG62" i="8"/>
  <c r="AH62" i="8"/>
  <c r="AI61" i="8" s="1"/>
  <c r="AJ61" i="8" s="1"/>
  <c r="Z63" i="8"/>
  <c r="AA63" i="8"/>
  <c r="AB63" i="8"/>
  <c r="AC63" i="8"/>
  <c r="AD63" i="8"/>
  <c r="AE63" i="8"/>
  <c r="AF63" i="8"/>
  <c r="AG63" i="8"/>
  <c r="AH63" i="8"/>
  <c r="Z64" i="8"/>
  <c r="AA64" i="8"/>
  <c r="AB64" i="8"/>
  <c r="AC64" i="8"/>
  <c r="AD64" i="8"/>
  <c r="AE64" i="8"/>
  <c r="AF64" i="8"/>
  <c r="AG64" i="8"/>
  <c r="AH64" i="8"/>
  <c r="Z65" i="8"/>
  <c r="AA65" i="8"/>
  <c r="AB65" i="8"/>
  <c r="AC65" i="8"/>
  <c r="AD65" i="8"/>
  <c r="AE65" i="8"/>
  <c r="AF65" i="8"/>
  <c r="AG65" i="8"/>
  <c r="AH65" i="8"/>
  <c r="Z66" i="8"/>
  <c r="AA66" i="8"/>
  <c r="AB66" i="8"/>
  <c r="AC66" i="8"/>
  <c r="AD66" i="8"/>
  <c r="AE66" i="8"/>
  <c r="AF66" i="8"/>
  <c r="AG66" i="8"/>
  <c r="AH66" i="8"/>
  <c r="AI65" i="8" s="1"/>
  <c r="AJ65" i="8" s="1"/>
  <c r="Z67" i="8"/>
  <c r="AA67" i="8"/>
  <c r="AB67" i="8"/>
  <c r="AC67" i="8"/>
  <c r="AD67" i="8"/>
  <c r="AE67" i="8"/>
  <c r="AF67" i="8"/>
  <c r="AG67" i="8"/>
  <c r="AH67" i="8"/>
  <c r="Z68" i="8"/>
  <c r="AA68" i="8"/>
  <c r="AB68" i="8"/>
  <c r="AC68" i="8"/>
  <c r="AD68" i="8"/>
  <c r="AE68" i="8"/>
  <c r="AF68" i="8"/>
  <c r="AG68" i="8"/>
  <c r="AH68" i="8"/>
  <c r="Z69" i="8"/>
  <c r="AA69" i="8"/>
  <c r="AB69" i="8"/>
  <c r="AC69" i="8"/>
  <c r="AD69" i="8"/>
  <c r="AE69" i="8"/>
  <c r="AF69" i="8"/>
  <c r="AG69" i="8"/>
  <c r="AH69" i="8"/>
  <c r="Z70" i="8"/>
  <c r="AA70" i="8"/>
  <c r="AB70" i="8"/>
  <c r="AC70" i="8"/>
  <c r="AD70" i="8"/>
  <c r="AE70" i="8"/>
  <c r="AF70" i="8"/>
  <c r="AG70" i="8"/>
  <c r="AH70" i="8"/>
  <c r="AI69" i="8" s="1"/>
  <c r="AJ69" i="8" s="1"/>
  <c r="Z71" i="8"/>
  <c r="AA71" i="8"/>
  <c r="AB71" i="8"/>
  <c r="AC71" i="8"/>
  <c r="AD71" i="8"/>
  <c r="AE71" i="8"/>
  <c r="AF71" i="8"/>
  <c r="AG71" i="8"/>
  <c r="AH71" i="8"/>
  <c r="Z72" i="8"/>
  <c r="AA72" i="8"/>
  <c r="AB72" i="8"/>
  <c r="AC72" i="8"/>
  <c r="AD72" i="8"/>
  <c r="AE72" i="8"/>
  <c r="AF72" i="8"/>
  <c r="AG72" i="8"/>
  <c r="AH72" i="8"/>
  <c r="AI71" i="8" s="1"/>
  <c r="AJ71" i="8" s="1"/>
  <c r="AI72" i="8"/>
  <c r="AJ72" i="8" s="1"/>
  <c r="Z73" i="8"/>
  <c r="AA73" i="8"/>
  <c r="AB73" i="8"/>
  <c r="AC73" i="8"/>
  <c r="AD73" i="8"/>
  <c r="AE73" i="8"/>
  <c r="AF73" i="8"/>
  <c r="AG73" i="8"/>
  <c r="AH73" i="8"/>
  <c r="AI73" i="8"/>
  <c r="AJ73" i="8" s="1"/>
  <c r="L21" i="8"/>
  <c r="M21" i="8" s="1"/>
  <c r="L22" i="8"/>
  <c r="M22" i="8" s="1"/>
  <c r="L23" i="8"/>
  <c r="M23" i="8" s="1"/>
  <c r="L24" i="8"/>
  <c r="M24" i="8" s="1"/>
  <c r="L25" i="8"/>
  <c r="M25" i="8" s="1"/>
  <c r="L26" i="8"/>
  <c r="M26" i="8" s="1"/>
  <c r="L27" i="8"/>
  <c r="M27" i="8" s="1"/>
  <c r="L28" i="8"/>
  <c r="M28" i="8" s="1"/>
  <c r="L29" i="8"/>
  <c r="M29" i="8" s="1"/>
  <c r="L30" i="8"/>
  <c r="M30" i="8" s="1"/>
  <c r="L31" i="8"/>
  <c r="M31" i="8" s="1"/>
  <c r="L32" i="8"/>
  <c r="M32" i="8" s="1"/>
  <c r="L33" i="8"/>
  <c r="M33" i="8" s="1"/>
  <c r="L34" i="8"/>
  <c r="M34" i="8" s="1"/>
  <c r="L35" i="8"/>
  <c r="M35" i="8" s="1"/>
  <c r="L36" i="8"/>
  <c r="M36" i="8" s="1"/>
  <c r="L37" i="8"/>
  <c r="M37" i="8" s="1"/>
  <c r="L38" i="8"/>
  <c r="M38" i="8" s="1"/>
  <c r="L39" i="8"/>
  <c r="M39" i="8" s="1"/>
  <c r="L40" i="8"/>
  <c r="M40" i="8" s="1"/>
  <c r="L41" i="8"/>
  <c r="M41" i="8" s="1"/>
  <c r="L42" i="8"/>
  <c r="M42" i="8" s="1"/>
  <c r="L43" i="8"/>
  <c r="M43" i="8" s="1"/>
  <c r="L44" i="8"/>
  <c r="M44" i="8" s="1"/>
  <c r="L45" i="8"/>
  <c r="M45" i="8" s="1"/>
  <c r="L46" i="8"/>
  <c r="M46" i="8" s="1"/>
  <c r="L47" i="8"/>
  <c r="M47" i="8" s="1"/>
  <c r="L48" i="8"/>
  <c r="M48" i="8" s="1"/>
  <c r="L49" i="8"/>
  <c r="M49" i="8" s="1"/>
  <c r="L50" i="8"/>
  <c r="M50" i="8" s="1"/>
  <c r="L51" i="8"/>
  <c r="M51" i="8" s="1"/>
  <c r="L52" i="8"/>
  <c r="M52" i="8" s="1"/>
  <c r="L53" i="8"/>
  <c r="M53" i="8" s="1"/>
  <c r="L54" i="8"/>
  <c r="M54" i="8" s="1"/>
  <c r="L55" i="8"/>
  <c r="M55" i="8" s="1"/>
  <c r="L56" i="8"/>
  <c r="M56" i="8" s="1"/>
  <c r="L57" i="8"/>
  <c r="M57" i="8" s="1"/>
  <c r="L58" i="8"/>
  <c r="M58" i="8" s="1"/>
  <c r="L59" i="8"/>
  <c r="M59" i="8" s="1"/>
  <c r="L60" i="8"/>
  <c r="M60" i="8" s="1"/>
  <c r="L61" i="8"/>
  <c r="M61" i="8" s="1"/>
  <c r="L62" i="8"/>
  <c r="M62" i="8" s="1"/>
  <c r="L63" i="8"/>
  <c r="M63" i="8" s="1"/>
  <c r="L64" i="8"/>
  <c r="M64" i="8" s="1"/>
  <c r="L65" i="8"/>
  <c r="M65" i="8" s="1"/>
  <c r="L66" i="8"/>
  <c r="M66" i="8" s="1"/>
  <c r="L67" i="8"/>
  <c r="M67" i="8" s="1"/>
  <c r="L68" i="8"/>
  <c r="M68" i="8" s="1"/>
  <c r="L69" i="8"/>
  <c r="M69" i="8" s="1"/>
  <c r="L70" i="8"/>
  <c r="M70" i="8" s="1"/>
  <c r="L71" i="8"/>
  <c r="M71" i="8" s="1"/>
  <c r="L72" i="8"/>
  <c r="M72" i="8" s="1"/>
  <c r="L73" i="8"/>
  <c r="M73" i="8" s="1"/>
  <c r="Z20" i="7"/>
  <c r="AA20" i="7"/>
  <c r="AB20" i="7"/>
  <c r="AC20" i="7"/>
  <c r="AD20" i="7"/>
  <c r="AE20" i="7"/>
  <c r="AF20" i="7"/>
  <c r="AG20" i="7"/>
  <c r="AH20" i="7"/>
  <c r="Z21" i="7"/>
  <c r="AA21" i="7"/>
  <c r="AB21" i="7"/>
  <c r="AC21" i="7"/>
  <c r="AD21" i="7"/>
  <c r="AE21" i="7"/>
  <c r="AF21" i="7"/>
  <c r="AG21" i="7"/>
  <c r="AI20" i="7" s="1"/>
  <c r="AJ20" i="7" s="1"/>
  <c r="AH21" i="7"/>
  <c r="Z22" i="7"/>
  <c r="AA22" i="7"/>
  <c r="AB22" i="7"/>
  <c r="AC22" i="7"/>
  <c r="AD22" i="7"/>
  <c r="AE22" i="7"/>
  <c r="AF22" i="7"/>
  <c r="AG22" i="7"/>
  <c r="AH22" i="7"/>
  <c r="Z23" i="7"/>
  <c r="AA23" i="7"/>
  <c r="AB23" i="7"/>
  <c r="AC23" i="7"/>
  <c r="AD23" i="7"/>
  <c r="AE23" i="7"/>
  <c r="AF23" i="7"/>
  <c r="AG23" i="7"/>
  <c r="AI21" i="7" s="1"/>
  <c r="AJ21" i="7" s="1"/>
  <c r="AH23" i="7"/>
  <c r="Z24" i="7"/>
  <c r="AA24" i="7"/>
  <c r="AB24" i="7"/>
  <c r="AC24" i="7"/>
  <c r="AD24" i="7"/>
  <c r="AE24" i="7"/>
  <c r="AF24" i="7"/>
  <c r="AG24" i="7"/>
  <c r="AH24" i="7"/>
  <c r="Z25" i="7"/>
  <c r="AA25" i="7"/>
  <c r="AB25" i="7"/>
  <c r="AC25" i="7"/>
  <c r="AD25" i="7"/>
  <c r="AE25" i="7"/>
  <c r="AF25" i="7"/>
  <c r="AG25" i="7"/>
  <c r="AI23" i="7" s="1"/>
  <c r="AJ23" i="7" s="1"/>
  <c r="AH25" i="7"/>
  <c r="Z26" i="7"/>
  <c r="AA26" i="7"/>
  <c r="AB26" i="7"/>
  <c r="AC26" i="7"/>
  <c r="AD26" i="7"/>
  <c r="AE26" i="7"/>
  <c r="AF26" i="7"/>
  <c r="AG26" i="7"/>
  <c r="AH26" i="7"/>
  <c r="Z27" i="7"/>
  <c r="AA27" i="7"/>
  <c r="AB27" i="7"/>
  <c r="AC27" i="7"/>
  <c r="AD27" i="7"/>
  <c r="AE27" i="7"/>
  <c r="AF27" i="7"/>
  <c r="AG27" i="7"/>
  <c r="AI25" i="7" s="1"/>
  <c r="AJ25" i="7" s="1"/>
  <c r="AH27" i="7"/>
  <c r="Z28" i="7"/>
  <c r="AA28" i="7"/>
  <c r="AB28" i="7"/>
  <c r="AC28" i="7"/>
  <c r="AD28" i="7"/>
  <c r="AE28" i="7"/>
  <c r="AF28" i="7"/>
  <c r="AG28" i="7"/>
  <c r="AH28" i="7"/>
  <c r="Z29" i="7"/>
  <c r="AA29" i="7"/>
  <c r="AB29" i="7"/>
  <c r="AC29" i="7"/>
  <c r="AD29" i="7"/>
  <c r="AE29" i="7"/>
  <c r="AF29" i="7"/>
  <c r="AG29" i="7"/>
  <c r="AI27" i="7" s="1"/>
  <c r="AJ27" i="7" s="1"/>
  <c r="AH29" i="7"/>
  <c r="Z30" i="7"/>
  <c r="AA30" i="7"/>
  <c r="AB30" i="7"/>
  <c r="AC30" i="7"/>
  <c r="AD30" i="7"/>
  <c r="AE30" i="7"/>
  <c r="AF30" i="7"/>
  <c r="AG30" i="7"/>
  <c r="AH30" i="7"/>
  <c r="Z31" i="7"/>
  <c r="AA31" i="7"/>
  <c r="AB31" i="7"/>
  <c r="AC31" i="7"/>
  <c r="AD31" i="7"/>
  <c r="AE31" i="7"/>
  <c r="AF31" i="7"/>
  <c r="AG31" i="7"/>
  <c r="AI29" i="7" s="1"/>
  <c r="AJ29" i="7" s="1"/>
  <c r="AH31" i="7"/>
  <c r="Z32" i="7"/>
  <c r="AA32" i="7"/>
  <c r="AB32" i="7"/>
  <c r="AC32" i="7"/>
  <c r="AD32" i="7"/>
  <c r="AE32" i="7"/>
  <c r="AF32" i="7"/>
  <c r="AG32" i="7"/>
  <c r="AH32" i="7"/>
  <c r="Z33" i="7"/>
  <c r="AA33" i="7"/>
  <c r="AB33" i="7"/>
  <c r="AC33" i="7"/>
  <c r="AD33" i="7"/>
  <c r="AE33" i="7"/>
  <c r="AF33" i="7"/>
  <c r="AG33" i="7"/>
  <c r="AI36" i="7" s="1"/>
  <c r="AJ36" i="7" s="1"/>
  <c r="AH33" i="7"/>
  <c r="Z34" i="7"/>
  <c r="AA34" i="7"/>
  <c r="AB34" i="7"/>
  <c r="AC34" i="7"/>
  <c r="AD34" i="7"/>
  <c r="AE34" i="7"/>
  <c r="AF34" i="7"/>
  <c r="AG34" i="7"/>
  <c r="AH34" i="7"/>
  <c r="Z35" i="7"/>
  <c r="AA35" i="7"/>
  <c r="AB35" i="7"/>
  <c r="AC35" i="7"/>
  <c r="AD35" i="7"/>
  <c r="AE35" i="7"/>
  <c r="AF35" i="7"/>
  <c r="AG35" i="7"/>
  <c r="AI33" i="7" s="1"/>
  <c r="AJ33" i="7" s="1"/>
  <c r="AH35" i="7"/>
  <c r="Z36" i="7"/>
  <c r="AA36" i="7"/>
  <c r="AB36" i="7"/>
  <c r="AC36" i="7"/>
  <c r="AD36" i="7"/>
  <c r="AE36" i="7"/>
  <c r="AF36" i="7"/>
  <c r="AG36" i="7"/>
  <c r="AH36" i="7"/>
  <c r="Z37" i="7"/>
  <c r="AA37" i="7"/>
  <c r="AB37" i="7"/>
  <c r="AC37" i="7"/>
  <c r="AD37" i="7"/>
  <c r="AE37" i="7"/>
  <c r="AF37" i="7"/>
  <c r="AG37" i="7"/>
  <c r="AI35" i="7" s="1"/>
  <c r="AJ35" i="7" s="1"/>
  <c r="AH37" i="7"/>
  <c r="Z38" i="7"/>
  <c r="AA38" i="7"/>
  <c r="AB38" i="7"/>
  <c r="AC38" i="7"/>
  <c r="AD38" i="7"/>
  <c r="AE38" i="7"/>
  <c r="AF38" i="7"/>
  <c r="AG38" i="7"/>
  <c r="AH38" i="7"/>
  <c r="Z39" i="7"/>
  <c r="AA39" i="7"/>
  <c r="AB39" i="7"/>
  <c r="AC39" i="7"/>
  <c r="AD39" i="7"/>
  <c r="AE39" i="7"/>
  <c r="AF39" i="7"/>
  <c r="AG39" i="7"/>
  <c r="AI37" i="7" s="1"/>
  <c r="AJ37" i="7" s="1"/>
  <c r="AH39" i="7"/>
  <c r="Z40" i="7"/>
  <c r="AA40" i="7"/>
  <c r="AB40" i="7"/>
  <c r="AC40" i="7"/>
  <c r="AD40" i="7"/>
  <c r="AE40" i="7"/>
  <c r="AF40" i="7"/>
  <c r="AG40" i="7"/>
  <c r="AH40" i="7"/>
  <c r="Z41" i="7"/>
  <c r="AA41" i="7"/>
  <c r="AB41" i="7"/>
  <c r="AC41" i="7"/>
  <c r="AD41" i="7"/>
  <c r="AE41" i="7"/>
  <c r="AF41" i="7"/>
  <c r="AG41" i="7"/>
  <c r="AI39" i="7" s="1"/>
  <c r="AJ39" i="7" s="1"/>
  <c r="AH41" i="7"/>
  <c r="Z42" i="7"/>
  <c r="AA42" i="7"/>
  <c r="AB42" i="7"/>
  <c r="AC42" i="7"/>
  <c r="AD42" i="7"/>
  <c r="AE42" i="7"/>
  <c r="AF42" i="7"/>
  <c r="AG42" i="7"/>
  <c r="AH42" i="7"/>
  <c r="Z43" i="7"/>
  <c r="AA43" i="7"/>
  <c r="AB43" i="7"/>
  <c r="AC43" i="7"/>
  <c r="AD43" i="7"/>
  <c r="AE43" i="7"/>
  <c r="AF43" i="7"/>
  <c r="AG43" i="7"/>
  <c r="AI41" i="7" s="1"/>
  <c r="AJ41" i="7" s="1"/>
  <c r="AH43" i="7"/>
  <c r="Z44" i="7"/>
  <c r="AA44" i="7"/>
  <c r="AB44" i="7"/>
  <c r="AC44" i="7"/>
  <c r="AD44" i="7"/>
  <c r="AE44" i="7"/>
  <c r="AF44" i="7"/>
  <c r="AG44" i="7"/>
  <c r="AH44" i="7"/>
  <c r="Z45" i="7"/>
  <c r="AA45" i="7"/>
  <c r="AB45" i="7"/>
  <c r="AC45" i="7"/>
  <c r="AD45" i="7"/>
  <c r="AE45" i="7"/>
  <c r="AF45" i="7"/>
  <c r="AG45" i="7"/>
  <c r="AI43" i="7" s="1"/>
  <c r="AJ43" i="7" s="1"/>
  <c r="AH45" i="7"/>
  <c r="Z46" i="7"/>
  <c r="AA46" i="7"/>
  <c r="AB46" i="7"/>
  <c r="AC46" i="7"/>
  <c r="AD46" i="7"/>
  <c r="AE46" i="7"/>
  <c r="AF46" i="7"/>
  <c r="AG46" i="7"/>
  <c r="AH46" i="7"/>
  <c r="Z47" i="7"/>
  <c r="AA47" i="7"/>
  <c r="AB47" i="7"/>
  <c r="AC47" i="7"/>
  <c r="AD47" i="7"/>
  <c r="AE47" i="7"/>
  <c r="AF47" i="7"/>
  <c r="AG47" i="7"/>
  <c r="AI45" i="7" s="1"/>
  <c r="AJ45" i="7" s="1"/>
  <c r="AH47" i="7"/>
  <c r="Z48" i="7"/>
  <c r="AA48" i="7"/>
  <c r="AB48" i="7"/>
  <c r="AC48" i="7"/>
  <c r="AD48" i="7"/>
  <c r="AE48" i="7"/>
  <c r="AF48" i="7"/>
  <c r="AG48" i="7"/>
  <c r="AH48" i="7"/>
  <c r="Z49" i="7"/>
  <c r="AA49" i="7"/>
  <c r="AB49" i="7"/>
  <c r="AC49" i="7"/>
  <c r="AD49" i="7"/>
  <c r="AE49" i="7"/>
  <c r="AF49" i="7"/>
  <c r="AG49" i="7"/>
  <c r="AI47" i="7" s="1"/>
  <c r="AJ47" i="7" s="1"/>
  <c r="AH49" i="7"/>
  <c r="Z50" i="7"/>
  <c r="AA50" i="7"/>
  <c r="AB50" i="7"/>
  <c r="AC50" i="7"/>
  <c r="AD50" i="7"/>
  <c r="AE50" i="7"/>
  <c r="AF50" i="7"/>
  <c r="AG50" i="7"/>
  <c r="AI49" i="7" s="1"/>
  <c r="AJ49" i="7" s="1"/>
  <c r="AH50" i="7"/>
  <c r="Z51" i="7"/>
  <c r="AA51" i="7"/>
  <c r="AB51" i="7"/>
  <c r="AC51" i="7"/>
  <c r="AD51" i="7"/>
  <c r="AE51" i="7"/>
  <c r="AF51" i="7"/>
  <c r="AG51" i="7"/>
  <c r="AH51" i="7"/>
  <c r="Z52" i="7"/>
  <c r="AA52" i="7"/>
  <c r="AB52" i="7"/>
  <c r="AC52" i="7"/>
  <c r="AD52" i="7"/>
  <c r="AE52" i="7"/>
  <c r="AF52" i="7"/>
  <c r="AG52" i="7"/>
  <c r="AH52" i="7"/>
  <c r="Z53" i="7"/>
  <c r="AA53" i="7"/>
  <c r="AB53" i="7"/>
  <c r="AC53" i="7"/>
  <c r="AD53" i="7"/>
  <c r="AE53" i="7"/>
  <c r="AF53" i="7"/>
  <c r="AG53" i="7"/>
  <c r="AI51" i="7" s="1"/>
  <c r="AJ51" i="7" s="1"/>
  <c r="AH53" i="7"/>
  <c r="Z54" i="7"/>
  <c r="AA54" i="7"/>
  <c r="AB54" i="7"/>
  <c r="AC54" i="7"/>
  <c r="AD54" i="7"/>
  <c r="AE54" i="7"/>
  <c r="AF54" i="7"/>
  <c r="AG54" i="7"/>
  <c r="AI53" i="7" s="1"/>
  <c r="AJ53" i="7" s="1"/>
  <c r="AH54" i="7"/>
  <c r="Z55" i="7"/>
  <c r="AA55" i="7"/>
  <c r="AB55" i="7"/>
  <c r="AC55" i="7"/>
  <c r="AD55" i="7"/>
  <c r="AE55" i="7"/>
  <c r="AF55" i="7"/>
  <c r="AG55" i="7"/>
  <c r="AH55" i="7"/>
  <c r="Z56" i="7"/>
  <c r="AA56" i="7"/>
  <c r="AB56" i="7"/>
  <c r="AC56" i="7"/>
  <c r="AD56" i="7"/>
  <c r="AE56" i="7"/>
  <c r="AF56" i="7"/>
  <c r="AG56" i="7"/>
  <c r="AH56" i="7"/>
  <c r="Z57" i="7"/>
  <c r="AA57" i="7"/>
  <c r="AB57" i="7"/>
  <c r="AC57" i="7"/>
  <c r="AD57" i="7"/>
  <c r="AE57" i="7"/>
  <c r="AF57" i="7"/>
  <c r="AG57" i="7"/>
  <c r="AH57" i="7"/>
  <c r="Z58" i="7"/>
  <c r="AA58" i="7"/>
  <c r="AB58" i="7"/>
  <c r="AC58" i="7"/>
  <c r="AD58" i="7"/>
  <c r="AE58" i="7"/>
  <c r="AF58" i="7"/>
  <c r="AG58" i="7"/>
  <c r="AI57" i="7" s="1"/>
  <c r="AJ57" i="7" s="1"/>
  <c r="AH58" i="7"/>
  <c r="Z59" i="7"/>
  <c r="AA59" i="7"/>
  <c r="AB59" i="7"/>
  <c r="AC59" i="7"/>
  <c r="AD59" i="7"/>
  <c r="AE59" i="7"/>
  <c r="AF59" i="7"/>
  <c r="AG59" i="7"/>
  <c r="AH59" i="7"/>
  <c r="Z60" i="7"/>
  <c r="AA60" i="7"/>
  <c r="AB60" i="7"/>
  <c r="AC60" i="7"/>
  <c r="AD60" i="7"/>
  <c r="AE60" i="7"/>
  <c r="AF60" i="7"/>
  <c r="AG60" i="7"/>
  <c r="AI61" i="7" s="1"/>
  <c r="AJ61" i="7" s="1"/>
  <c r="AH60" i="7"/>
  <c r="Z61" i="7"/>
  <c r="AA61" i="7"/>
  <c r="AB61" i="7"/>
  <c r="AC61" i="7"/>
  <c r="AD61" i="7"/>
  <c r="AE61" i="7"/>
  <c r="AF61" i="7"/>
  <c r="AG61" i="7"/>
  <c r="AH61" i="7"/>
  <c r="Z62" i="7"/>
  <c r="AA62" i="7"/>
  <c r="AB62" i="7"/>
  <c r="AC62" i="7"/>
  <c r="AD62" i="7"/>
  <c r="AE62" i="7"/>
  <c r="AF62" i="7"/>
  <c r="AG62" i="7"/>
  <c r="AI65" i="7" s="1"/>
  <c r="AJ65" i="7" s="1"/>
  <c r="AH62" i="7"/>
  <c r="Z63" i="7"/>
  <c r="AA63" i="7"/>
  <c r="AB63" i="7"/>
  <c r="AC63" i="7"/>
  <c r="AD63" i="7"/>
  <c r="AE63" i="7"/>
  <c r="AF63" i="7"/>
  <c r="AG63" i="7"/>
  <c r="AH63" i="7"/>
  <c r="Z64" i="7"/>
  <c r="AA64" i="7"/>
  <c r="AB64" i="7"/>
  <c r="AC64" i="7"/>
  <c r="AD64" i="7"/>
  <c r="AE64" i="7"/>
  <c r="AF64" i="7"/>
  <c r="AG64" i="7"/>
  <c r="AH64" i="7"/>
  <c r="Z65" i="7"/>
  <c r="AA65" i="7"/>
  <c r="AB65" i="7"/>
  <c r="AC65" i="7"/>
  <c r="AD65" i="7"/>
  <c r="AE65" i="7"/>
  <c r="AF65" i="7"/>
  <c r="AG65" i="7"/>
  <c r="AH65" i="7"/>
  <c r="Z66" i="7"/>
  <c r="AA66" i="7"/>
  <c r="AB66" i="7"/>
  <c r="AC66" i="7"/>
  <c r="AD66" i="7"/>
  <c r="AE66" i="7"/>
  <c r="AF66" i="7"/>
  <c r="AG66" i="7"/>
  <c r="AI69" i="7" s="1"/>
  <c r="AJ69" i="7" s="1"/>
  <c r="AH66" i="7"/>
  <c r="Z67" i="7"/>
  <c r="AA67" i="7"/>
  <c r="AB67" i="7"/>
  <c r="AC67" i="7"/>
  <c r="AD67" i="7"/>
  <c r="AE67" i="7"/>
  <c r="AF67" i="7"/>
  <c r="AG67" i="7"/>
  <c r="AH67" i="7"/>
  <c r="Z68" i="7"/>
  <c r="AA68" i="7"/>
  <c r="AB68" i="7"/>
  <c r="AC68" i="7"/>
  <c r="AD68" i="7"/>
  <c r="AE68" i="7"/>
  <c r="AF68" i="7"/>
  <c r="AG68" i="7"/>
  <c r="AH68" i="7"/>
  <c r="Z69" i="7"/>
  <c r="AA69" i="7"/>
  <c r="AB69" i="7"/>
  <c r="AC69" i="7"/>
  <c r="AD69" i="7"/>
  <c r="AE69" i="7"/>
  <c r="AF69" i="7"/>
  <c r="AG69" i="7"/>
  <c r="AH69" i="7"/>
  <c r="Z70" i="7"/>
  <c r="AA70" i="7"/>
  <c r="AB70" i="7"/>
  <c r="AC70" i="7"/>
  <c r="AD70" i="7"/>
  <c r="AE70" i="7"/>
  <c r="AF70" i="7"/>
  <c r="AG70" i="7"/>
  <c r="AI73" i="7" s="1"/>
  <c r="AJ73" i="7" s="1"/>
  <c r="AH70" i="7"/>
  <c r="Z71" i="7"/>
  <c r="AA71" i="7"/>
  <c r="AB71" i="7"/>
  <c r="AC71" i="7"/>
  <c r="AD71" i="7"/>
  <c r="AE71" i="7"/>
  <c r="AF71" i="7"/>
  <c r="AG71" i="7"/>
  <c r="AH71" i="7"/>
  <c r="Z72" i="7"/>
  <c r="AA72" i="7"/>
  <c r="AB72" i="7"/>
  <c r="AC72" i="7"/>
  <c r="AD72" i="7"/>
  <c r="AE72" i="7"/>
  <c r="AF72" i="7"/>
  <c r="AG72" i="7"/>
  <c r="AH72" i="7"/>
  <c r="Z73" i="7"/>
  <c r="AA73" i="7"/>
  <c r="AB73" i="7"/>
  <c r="AC73" i="7"/>
  <c r="AD73" i="7"/>
  <c r="AE73" i="7"/>
  <c r="AF73" i="7"/>
  <c r="AG73" i="7"/>
  <c r="AH73" i="7"/>
  <c r="Z74" i="7"/>
  <c r="AA74" i="7"/>
  <c r="AB74" i="7"/>
  <c r="AC74" i="7"/>
  <c r="AD74" i="7"/>
  <c r="AE74" i="7"/>
  <c r="AF74" i="7"/>
  <c r="AG74" i="7"/>
  <c r="AI72" i="7" s="1"/>
  <c r="AJ72" i="7" s="1"/>
  <c r="AH74" i="7"/>
  <c r="Z75" i="7"/>
  <c r="AA75" i="7"/>
  <c r="AB75" i="7"/>
  <c r="AC75" i="7"/>
  <c r="AD75" i="7"/>
  <c r="AE75" i="7"/>
  <c r="AF75" i="7"/>
  <c r="AG75" i="7"/>
  <c r="AH75" i="7"/>
  <c r="Z76" i="7"/>
  <c r="AA76" i="7"/>
  <c r="AB76" i="7"/>
  <c r="AC76" i="7"/>
  <c r="AD76" i="7"/>
  <c r="AE76" i="7"/>
  <c r="AF76" i="7"/>
  <c r="AG76" i="7"/>
  <c r="AH76" i="7"/>
  <c r="AI76" i="7"/>
  <c r="AJ76" i="7" s="1"/>
  <c r="Z77" i="7"/>
  <c r="AA77" i="7"/>
  <c r="AB77" i="7"/>
  <c r="AC77" i="7"/>
  <c r="AD77" i="7"/>
  <c r="AE77" i="7"/>
  <c r="AF77" i="7"/>
  <c r="AG77" i="7"/>
  <c r="AH77" i="7"/>
  <c r="L21" i="7"/>
  <c r="L22" i="7"/>
  <c r="M22" i="7" s="1"/>
  <c r="L23" i="7"/>
  <c r="L24" i="7"/>
  <c r="M24" i="7" s="1"/>
  <c r="L25" i="7"/>
  <c r="L26" i="7"/>
  <c r="M26" i="7" s="1"/>
  <c r="L27" i="7"/>
  <c r="L28" i="7"/>
  <c r="M28" i="7" s="1"/>
  <c r="L29" i="7"/>
  <c r="L30" i="7"/>
  <c r="M30" i="7" s="1"/>
  <c r="L31" i="7"/>
  <c r="L32" i="7"/>
  <c r="M32" i="7" s="1"/>
  <c r="L33" i="7"/>
  <c r="L34" i="7"/>
  <c r="M34" i="7" s="1"/>
  <c r="L35" i="7"/>
  <c r="L36" i="7"/>
  <c r="M36" i="7" s="1"/>
  <c r="L37" i="7"/>
  <c r="L38" i="7"/>
  <c r="M38" i="7" s="1"/>
  <c r="L39" i="7"/>
  <c r="M39" i="7" s="1"/>
  <c r="L40" i="7"/>
  <c r="M40" i="7" s="1"/>
  <c r="L41" i="7"/>
  <c r="M41" i="7" s="1"/>
  <c r="L42" i="7"/>
  <c r="M42" i="7" s="1"/>
  <c r="L43" i="7"/>
  <c r="M43" i="7" s="1"/>
  <c r="L44" i="7"/>
  <c r="M44" i="7" s="1"/>
  <c r="L45" i="7"/>
  <c r="M45" i="7" s="1"/>
  <c r="L46" i="7"/>
  <c r="M46" i="7" s="1"/>
  <c r="L47" i="7"/>
  <c r="M47" i="7" s="1"/>
  <c r="L48" i="7"/>
  <c r="M48" i="7" s="1"/>
  <c r="L49" i="7"/>
  <c r="M49" i="7" s="1"/>
  <c r="L50" i="7"/>
  <c r="M50" i="7" s="1"/>
  <c r="L51" i="7"/>
  <c r="M51" i="7" s="1"/>
  <c r="L52" i="7"/>
  <c r="M52" i="7" s="1"/>
  <c r="L53" i="7"/>
  <c r="M53" i="7" s="1"/>
  <c r="L54" i="7"/>
  <c r="M54" i="7" s="1"/>
  <c r="L55" i="7"/>
  <c r="M55" i="7" s="1"/>
  <c r="L56" i="7"/>
  <c r="M56" i="7" s="1"/>
  <c r="L57" i="7"/>
  <c r="M57" i="7" s="1"/>
  <c r="L58" i="7"/>
  <c r="M58" i="7" s="1"/>
  <c r="L59" i="7"/>
  <c r="M59" i="7" s="1"/>
  <c r="L60" i="7"/>
  <c r="M60" i="7" s="1"/>
  <c r="L61" i="7"/>
  <c r="M61" i="7" s="1"/>
  <c r="L62" i="7"/>
  <c r="M62" i="7" s="1"/>
  <c r="L63" i="7"/>
  <c r="M63" i="7" s="1"/>
  <c r="L64" i="7"/>
  <c r="M64" i="7" s="1"/>
  <c r="L65" i="7"/>
  <c r="M65" i="7" s="1"/>
  <c r="L66" i="7"/>
  <c r="M66" i="7" s="1"/>
  <c r="L67" i="7"/>
  <c r="M67" i="7" s="1"/>
  <c r="L68" i="7"/>
  <c r="M68" i="7" s="1"/>
  <c r="L69" i="7"/>
  <c r="M69" i="7" s="1"/>
  <c r="L70" i="7"/>
  <c r="M70" i="7" s="1"/>
  <c r="L71" i="7"/>
  <c r="M71" i="7" s="1"/>
  <c r="L72" i="7"/>
  <c r="M72" i="7" s="1"/>
  <c r="L73" i="7"/>
  <c r="M73" i="7" s="1"/>
  <c r="L74" i="7"/>
  <c r="M74" i="7" s="1"/>
  <c r="L75" i="7"/>
  <c r="M75" i="7" s="1"/>
  <c r="L76" i="7"/>
  <c r="M76" i="7" s="1"/>
  <c r="L77" i="7"/>
  <c r="M77" i="7" s="1"/>
  <c r="Z20" i="6"/>
  <c r="AA20" i="6"/>
  <c r="AB20" i="6"/>
  <c r="AC20" i="6"/>
  <c r="AD20" i="6"/>
  <c r="AE20" i="6"/>
  <c r="AF20" i="6"/>
  <c r="AI21" i="6" s="1"/>
  <c r="AJ21" i="6" s="1"/>
  <c r="AG20" i="6"/>
  <c r="AH20" i="6"/>
  <c r="Z21" i="6"/>
  <c r="AA21" i="6"/>
  <c r="AB21" i="6"/>
  <c r="AC21" i="6"/>
  <c r="AD21" i="6"/>
  <c r="AE21" i="6"/>
  <c r="AF21" i="6"/>
  <c r="AG21" i="6"/>
  <c r="AH21" i="6"/>
  <c r="Z22" i="6"/>
  <c r="AA22" i="6"/>
  <c r="AB22" i="6"/>
  <c r="AC22" i="6"/>
  <c r="AD22" i="6"/>
  <c r="AE22" i="6"/>
  <c r="AF22" i="6"/>
  <c r="AG22" i="6"/>
  <c r="AH22" i="6"/>
  <c r="Z23" i="6"/>
  <c r="AA23" i="6"/>
  <c r="AB23" i="6"/>
  <c r="AC23" i="6"/>
  <c r="AD23" i="6"/>
  <c r="AE23" i="6"/>
  <c r="AF23" i="6"/>
  <c r="AG23" i="6"/>
  <c r="AH23" i="6"/>
  <c r="Z24" i="6"/>
  <c r="AA24" i="6"/>
  <c r="AB24" i="6"/>
  <c r="AC24" i="6"/>
  <c r="AD24" i="6"/>
  <c r="AE24" i="6"/>
  <c r="AF24" i="6"/>
  <c r="AI29" i="6" s="1"/>
  <c r="AJ29" i="6" s="1"/>
  <c r="AG24" i="6"/>
  <c r="AH24" i="6"/>
  <c r="Z25" i="6"/>
  <c r="AA25" i="6"/>
  <c r="AB25" i="6"/>
  <c r="AC25" i="6"/>
  <c r="AD25" i="6"/>
  <c r="AE25" i="6"/>
  <c r="AF25" i="6"/>
  <c r="AG25" i="6"/>
  <c r="AH25" i="6"/>
  <c r="Z26" i="6"/>
  <c r="AA26" i="6"/>
  <c r="AB26" i="6"/>
  <c r="AC26" i="6"/>
  <c r="AD26" i="6"/>
  <c r="AE26" i="6"/>
  <c r="AF26" i="6"/>
  <c r="AG26" i="6"/>
  <c r="AH26" i="6"/>
  <c r="Z27" i="6"/>
  <c r="AA27" i="6"/>
  <c r="AB27" i="6"/>
  <c r="AC27" i="6"/>
  <c r="AD27" i="6"/>
  <c r="AE27" i="6"/>
  <c r="AF27" i="6"/>
  <c r="AG27" i="6"/>
  <c r="AH27" i="6"/>
  <c r="Z28" i="6"/>
  <c r="AA28" i="6"/>
  <c r="AB28" i="6"/>
  <c r="AC28" i="6"/>
  <c r="AD28" i="6"/>
  <c r="AE28" i="6"/>
  <c r="AF28" i="6"/>
  <c r="AI33" i="6" s="1"/>
  <c r="AJ33" i="6" s="1"/>
  <c r="AG28" i="6"/>
  <c r="AH28" i="6"/>
  <c r="Z29" i="6"/>
  <c r="AA29" i="6"/>
  <c r="AB29" i="6"/>
  <c r="AC29" i="6"/>
  <c r="AD29" i="6"/>
  <c r="AE29" i="6"/>
  <c r="AF29" i="6"/>
  <c r="AG29" i="6"/>
  <c r="AH29" i="6"/>
  <c r="Z30" i="6"/>
  <c r="AA30" i="6"/>
  <c r="AB30" i="6"/>
  <c r="AC30" i="6"/>
  <c r="AD30" i="6"/>
  <c r="AE30" i="6"/>
  <c r="AF30" i="6"/>
  <c r="AG30" i="6"/>
  <c r="AH30" i="6"/>
  <c r="Z31" i="6"/>
  <c r="AA31" i="6"/>
  <c r="AB31" i="6"/>
  <c r="AC31" i="6"/>
  <c r="AD31" i="6"/>
  <c r="AE31" i="6"/>
  <c r="AF31" i="6"/>
  <c r="AG31" i="6"/>
  <c r="AH31" i="6"/>
  <c r="Z32" i="6"/>
  <c r="AA32" i="6"/>
  <c r="AB32" i="6"/>
  <c r="AC32" i="6"/>
  <c r="AD32" i="6"/>
  <c r="AE32" i="6"/>
  <c r="AF32" i="6"/>
  <c r="AI37" i="6" s="1"/>
  <c r="AJ37" i="6" s="1"/>
  <c r="AG32" i="6"/>
  <c r="AH32" i="6"/>
  <c r="Z33" i="6"/>
  <c r="AA33" i="6"/>
  <c r="AB33" i="6"/>
  <c r="AC33" i="6"/>
  <c r="AD33" i="6"/>
  <c r="AE33" i="6"/>
  <c r="AF33" i="6"/>
  <c r="AG33" i="6"/>
  <c r="AH33" i="6"/>
  <c r="Z34" i="6"/>
  <c r="AA34" i="6"/>
  <c r="AB34" i="6"/>
  <c r="AC34" i="6"/>
  <c r="AD34" i="6"/>
  <c r="AE34" i="6"/>
  <c r="AF34" i="6"/>
  <c r="AG34" i="6"/>
  <c r="AH34" i="6"/>
  <c r="Z35" i="6"/>
  <c r="AA35" i="6"/>
  <c r="AB35" i="6"/>
  <c r="AC35" i="6"/>
  <c r="AD35" i="6"/>
  <c r="AE35" i="6"/>
  <c r="AF35" i="6"/>
  <c r="AG35" i="6"/>
  <c r="AH35" i="6"/>
  <c r="Z36" i="6"/>
  <c r="AA36" i="6"/>
  <c r="AB36" i="6"/>
  <c r="AC36" i="6"/>
  <c r="AD36" i="6"/>
  <c r="AE36" i="6"/>
  <c r="AF36" i="6"/>
  <c r="AI35" i="6" s="1"/>
  <c r="AJ35" i="6" s="1"/>
  <c r="AG36" i="6"/>
  <c r="AH36" i="6"/>
  <c r="Z37" i="6"/>
  <c r="AA37" i="6"/>
  <c r="AB37" i="6"/>
  <c r="AC37" i="6"/>
  <c r="AD37" i="6"/>
  <c r="AE37" i="6"/>
  <c r="AF37" i="6"/>
  <c r="AG37" i="6"/>
  <c r="AH37" i="6"/>
  <c r="Z38" i="6"/>
  <c r="AA38" i="6"/>
  <c r="AB38" i="6"/>
  <c r="AC38" i="6"/>
  <c r="AD38" i="6"/>
  <c r="AE38" i="6"/>
  <c r="AF38" i="6"/>
  <c r="AG38" i="6"/>
  <c r="AH38" i="6"/>
  <c r="AI38" i="6"/>
  <c r="AJ38" i="6"/>
  <c r="Z39" i="6"/>
  <c r="AA39" i="6"/>
  <c r="AB39" i="6"/>
  <c r="AC39" i="6"/>
  <c r="AD39" i="6"/>
  <c r="AE39" i="6"/>
  <c r="AF39" i="6"/>
  <c r="AG39" i="6"/>
  <c r="AH39" i="6"/>
  <c r="AI39" i="6"/>
  <c r="AJ39" i="6" s="1"/>
  <c r="Z40" i="6"/>
  <c r="AA40" i="6"/>
  <c r="AB40" i="6"/>
  <c r="AC40" i="6"/>
  <c r="AD40" i="6"/>
  <c r="AE40" i="6"/>
  <c r="AF40" i="6"/>
  <c r="AG40" i="6"/>
  <c r="AH40" i="6"/>
  <c r="AI40" i="6"/>
  <c r="AJ40" i="6"/>
  <c r="Z41" i="6"/>
  <c r="AA41" i="6"/>
  <c r="AB41" i="6"/>
  <c r="AC41" i="6"/>
  <c r="AD41" i="6"/>
  <c r="AE41" i="6"/>
  <c r="AF41" i="6"/>
  <c r="AG41" i="6"/>
  <c r="AH41" i="6"/>
  <c r="AI41" i="6"/>
  <c r="AJ41" i="6" s="1"/>
  <c r="Z42" i="6"/>
  <c r="AA42" i="6"/>
  <c r="AB42" i="6"/>
  <c r="AC42" i="6"/>
  <c r="AD42" i="6"/>
  <c r="AE42" i="6"/>
  <c r="AF42" i="6"/>
  <c r="AG42" i="6"/>
  <c r="AH42" i="6"/>
  <c r="AI42" i="6"/>
  <c r="AJ42" i="6"/>
  <c r="Z43" i="6"/>
  <c r="AA43" i="6"/>
  <c r="AB43" i="6"/>
  <c r="AC43" i="6"/>
  <c r="AD43" i="6"/>
  <c r="AE43" i="6"/>
  <c r="AF43" i="6"/>
  <c r="AG43" i="6"/>
  <c r="AH43" i="6"/>
  <c r="AI43" i="6"/>
  <c r="AJ43" i="6" s="1"/>
  <c r="Z44" i="6"/>
  <c r="AA44" i="6"/>
  <c r="AB44" i="6"/>
  <c r="AC44" i="6"/>
  <c r="AD44" i="6"/>
  <c r="AE44" i="6"/>
  <c r="AF44" i="6"/>
  <c r="AG44" i="6"/>
  <c r="AH44" i="6"/>
  <c r="AI44" i="6"/>
  <c r="AJ44" i="6"/>
  <c r="Z45" i="6"/>
  <c r="AA45" i="6"/>
  <c r="AB45" i="6"/>
  <c r="AC45" i="6"/>
  <c r="AD45" i="6"/>
  <c r="AE45" i="6"/>
  <c r="AF45" i="6"/>
  <c r="AG45" i="6"/>
  <c r="AH45" i="6"/>
  <c r="AI45" i="6"/>
  <c r="AJ45" i="6" s="1"/>
  <c r="Z46" i="6"/>
  <c r="AA46" i="6"/>
  <c r="AB46" i="6"/>
  <c r="AC46" i="6"/>
  <c r="AD46" i="6"/>
  <c r="AE46" i="6"/>
  <c r="AF46" i="6"/>
  <c r="AG46" i="6"/>
  <c r="AH46" i="6"/>
  <c r="AI46" i="6"/>
  <c r="AJ46" i="6"/>
  <c r="Z47" i="6"/>
  <c r="AA47" i="6"/>
  <c r="AB47" i="6"/>
  <c r="AC47" i="6"/>
  <c r="AD47" i="6"/>
  <c r="AE47" i="6"/>
  <c r="AF47" i="6"/>
  <c r="AG47" i="6"/>
  <c r="AH47" i="6"/>
  <c r="AI47" i="6"/>
  <c r="AJ47" i="6" s="1"/>
  <c r="Z48" i="6"/>
  <c r="AA48" i="6"/>
  <c r="AB48" i="6"/>
  <c r="AC48" i="6"/>
  <c r="AD48" i="6"/>
  <c r="AE48" i="6"/>
  <c r="AF48" i="6"/>
  <c r="AG48" i="6"/>
  <c r="AH48" i="6"/>
  <c r="AI48" i="6"/>
  <c r="AJ48" i="6"/>
  <c r="Z49" i="6"/>
  <c r="AA49" i="6"/>
  <c r="AB49" i="6"/>
  <c r="AC49" i="6"/>
  <c r="AD49" i="6"/>
  <c r="AE49" i="6"/>
  <c r="AF49" i="6"/>
  <c r="AG49" i="6"/>
  <c r="AH49" i="6"/>
  <c r="AI49" i="6"/>
  <c r="AJ49" i="6" s="1"/>
  <c r="Z50" i="6"/>
  <c r="AA50" i="6"/>
  <c r="AB50" i="6"/>
  <c r="AC50" i="6"/>
  <c r="AD50" i="6"/>
  <c r="AE50" i="6"/>
  <c r="AF50" i="6"/>
  <c r="AG50" i="6"/>
  <c r="AH50" i="6"/>
  <c r="AI50" i="6"/>
  <c r="AJ50" i="6"/>
  <c r="Z51" i="6"/>
  <c r="AA51" i="6"/>
  <c r="AB51" i="6"/>
  <c r="AC51" i="6"/>
  <c r="AD51" i="6"/>
  <c r="AE51" i="6"/>
  <c r="AF51" i="6"/>
  <c r="AG51" i="6"/>
  <c r="AH51" i="6"/>
  <c r="AI51" i="6"/>
  <c r="AJ51" i="6" s="1"/>
  <c r="Z52" i="6"/>
  <c r="AA52" i="6"/>
  <c r="AB52" i="6"/>
  <c r="AC52" i="6"/>
  <c r="AD52" i="6"/>
  <c r="AE52" i="6"/>
  <c r="AF52" i="6"/>
  <c r="AG52" i="6"/>
  <c r="AH52" i="6"/>
  <c r="AI52" i="6"/>
  <c r="AJ52" i="6"/>
  <c r="Z53" i="6"/>
  <c r="AA53" i="6"/>
  <c r="AB53" i="6"/>
  <c r="AC53" i="6"/>
  <c r="AD53" i="6"/>
  <c r="AE53" i="6"/>
  <c r="AF53" i="6"/>
  <c r="AG53" i="6"/>
  <c r="AH53" i="6"/>
  <c r="AI53" i="6"/>
  <c r="AJ53" i="6" s="1"/>
  <c r="Z54" i="6"/>
  <c r="AA54" i="6"/>
  <c r="AB54" i="6"/>
  <c r="AC54" i="6"/>
  <c r="AD54" i="6"/>
  <c r="AE54" i="6"/>
  <c r="AF54" i="6"/>
  <c r="AG54" i="6"/>
  <c r="AH54" i="6"/>
  <c r="AI54" i="6"/>
  <c r="AJ54" i="6"/>
  <c r="Z55" i="6"/>
  <c r="AA55" i="6"/>
  <c r="AB55" i="6"/>
  <c r="AC55" i="6"/>
  <c r="AD55" i="6"/>
  <c r="AE55" i="6"/>
  <c r="AF55" i="6"/>
  <c r="AG55" i="6"/>
  <c r="AH55" i="6"/>
  <c r="AI55" i="6"/>
  <c r="AJ55" i="6" s="1"/>
  <c r="Z56" i="6"/>
  <c r="AA56" i="6"/>
  <c r="AB56" i="6"/>
  <c r="AC56" i="6"/>
  <c r="AD56" i="6"/>
  <c r="AE56" i="6"/>
  <c r="AF56" i="6"/>
  <c r="AG56" i="6"/>
  <c r="AH56" i="6"/>
  <c r="AI56" i="6"/>
  <c r="AJ56" i="6"/>
  <c r="Z57" i="6"/>
  <c r="AA57" i="6"/>
  <c r="AB57" i="6"/>
  <c r="AC57" i="6"/>
  <c r="AD57" i="6"/>
  <c r="AE57" i="6"/>
  <c r="AF57" i="6"/>
  <c r="AG57" i="6"/>
  <c r="AH57" i="6"/>
  <c r="AI57" i="6"/>
  <c r="AJ57" i="6" s="1"/>
  <c r="Z58" i="6"/>
  <c r="AA58" i="6"/>
  <c r="AB58" i="6"/>
  <c r="AC58" i="6"/>
  <c r="AD58" i="6"/>
  <c r="AE58" i="6"/>
  <c r="AF58" i="6"/>
  <c r="AG58" i="6"/>
  <c r="AH58" i="6"/>
  <c r="AI58" i="6"/>
  <c r="AJ58" i="6"/>
  <c r="Z59" i="6"/>
  <c r="AA59" i="6"/>
  <c r="AB59" i="6"/>
  <c r="AC59" i="6"/>
  <c r="AD59" i="6"/>
  <c r="AE59" i="6"/>
  <c r="AF59" i="6"/>
  <c r="AG59" i="6"/>
  <c r="AH59" i="6"/>
  <c r="AI59" i="6"/>
  <c r="AJ59" i="6" s="1"/>
  <c r="Z60" i="6"/>
  <c r="AA60" i="6"/>
  <c r="AB60" i="6"/>
  <c r="AC60" i="6"/>
  <c r="AD60" i="6"/>
  <c r="AE60" i="6"/>
  <c r="AF60" i="6"/>
  <c r="AG60" i="6"/>
  <c r="AH60" i="6"/>
  <c r="AI60" i="6"/>
  <c r="AJ60" i="6"/>
  <c r="Z61" i="6"/>
  <c r="AA61" i="6"/>
  <c r="AB61" i="6"/>
  <c r="AC61" i="6"/>
  <c r="AD61" i="6"/>
  <c r="AE61" i="6"/>
  <c r="AF61" i="6"/>
  <c r="AG61" i="6"/>
  <c r="AH61" i="6"/>
  <c r="AI61" i="6"/>
  <c r="AJ61" i="6" s="1"/>
  <c r="Z62" i="6"/>
  <c r="AA62" i="6"/>
  <c r="AB62" i="6"/>
  <c r="AC62" i="6"/>
  <c r="AD62" i="6"/>
  <c r="AE62" i="6"/>
  <c r="AF62" i="6"/>
  <c r="AG62" i="6"/>
  <c r="AH62" i="6"/>
  <c r="AI62" i="6"/>
  <c r="AJ62" i="6"/>
  <c r="Z63" i="6"/>
  <c r="AA63" i="6"/>
  <c r="AB63" i="6"/>
  <c r="AC63" i="6"/>
  <c r="AD63" i="6"/>
  <c r="AE63" i="6"/>
  <c r="AF63" i="6"/>
  <c r="AG63" i="6"/>
  <c r="AH63" i="6"/>
  <c r="AI63" i="6"/>
  <c r="AJ63" i="6" s="1"/>
  <c r="Z64" i="6"/>
  <c r="AA64" i="6"/>
  <c r="AB64" i="6"/>
  <c r="AC64" i="6"/>
  <c r="AD64" i="6"/>
  <c r="AE64" i="6"/>
  <c r="AF64" i="6"/>
  <c r="AG64" i="6"/>
  <c r="AH64" i="6"/>
  <c r="AI64" i="6"/>
  <c r="AJ64" i="6"/>
  <c r="Z65" i="6"/>
  <c r="AA65" i="6"/>
  <c r="AB65" i="6"/>
  <c r="AC65" i="6"/>
  <c r="AD65" i="6"/>
  <c r="AE65" i="6"/>
  <c r="AF65" i="6"/>
  <c r="AG65" i="6"/>
  <c r="AH65" i="6"/>
  <c r="AI65" i="6"/>
  <c r="AJ65" i="6" s="1"/>
  <c r="Z66" i="6"/>
  <c r="AA66" i="6"/>
  <c r="AB66" i="6"/>
  <c r="AC66" i="6"/>
  <c r="AD66" i="6"/>
  <c r="AE66" i="6"/>
  <c r="AF66" i="6"/>
  <c r="AG66" i="6"/>
  <c r="AH66" i="6"/>
  <c r="AI66" i="6"/>
  <c r="AJ66" i="6"/>
  <c r="Z67" i="6"/>
  <c r="AA67" i="6"/>
  <c r="AB67" i="6"/>
  <c r="AC67" i="6"/>
  <c r="AD67" i="6"/>
  <c r="AE67" i="6"/>
  <c r="AF67" i="6"/>
  <c r="AG67" i="6"/>
  <c r="AH67" i="6"/>
  <c r="AI67" i="6"/>
  <c r="AJ67" i="6" s="1"/>
  <c r="Z68" i="6"/>
  <c r="AA68" i="6"/>
  <c r="AB68" i="6"/>
  <c r="AC68" i="6"/>
  <c r="AD68" i="6"/>
  <c r="AE68" i="6"/>
  <c r="AF68" i="6"/>
  <c r="AG68" i="6"/>
  <c r="AH68" i="6"/>
  <c r="AI68" i="6"/>
  <c r="AJ68" i="6"/>
  <c r="Z69" i="6"/>
  <c r="AA69" i="6"/>
  <c r="AB69" i="6"/>
  <c r="AC69" i="6"/>
  <c r="AD69" i="6"/>
  <c r="AE69" i="6"/>
  <c r="AF69" i="6"/>
  <c r="AG69" i="6"/>
  <c r="AH69" i="6"/>
  <c r="AI69" i="6"/>
  <c r="AJ69" i="6" s="1"/>
  <c r="Z70" i="6"/>
  <c r="AA70" i="6"/>
  <c r="AB70" i="6"/>
  <c r="AC70" i="6"/>
  <c r="AD70" i="6"/>
  <c r="AE70" i="6"/>
  <c r="AF70" i="6"/>
  <c r="AG70" i="6"/>
  <c r="AH70" i="6"/>
  <c r="AI70" i="6"/>
  <c r="AJ70" i="6"/>
  <c r="Z71" i="6"/>
  <c r="AA71" i="6"/>
  <c r="AB71" i="6"/>
  <c r="AC71" i="6"/>
  <c r="AD71" i="6"/>
  <c r="AE71" i="6"/>
  <c r="AF71" i="6"/>
  <c r="AG71" i="6"/>
  <c r="AH71" i="6"/>
  <c r="AI71" i="6"/>
  <c r="AJ71" i="6" s="1"/>
  <c r="Z72" i="6"/>
  <c r="AA72" i="6"/>
  <c r="AB72" i="6"/>
  <c r="AC72" i="6"/>
  <c r="AD72" i="6"/>
  <c r="AE72" i="6"/>
  <c r="AF72" i="6"/>
  <c r="AG72" i="6"/>
  <c r="AH72" i="6"/>
  <c r="AI72" i="6"/>
  <c r="AJ72" i="6"/>
  <c r="Z73" i="6"/>
  <c r="AA73" i="6"/>
  <c r="AB73" i="6"/>
  <c r="AC73" i="6"/>
  <c r="AD73" i="6"/>
  <c r="AE73" i="6"/>
  <c r="AF73" i="6"/>
  <c r="AG73" i="6"/>
  <c r="AH73" i="6"/>
  <c r="AI73" i="6"/>
  <c r="AJ73" i="6" s="1"/>
  <c r="Z74" i="6"/>
  <c r="AA74" i="6"/>
  <c r="AB74" i="6"/>
  <c r="AC74" i="6"/>
  <c r="AD74" i="6"/>
  <c r="AE74" i="6"/>
  <c r="AF74" i="6"/>
  <c r="AG74" i="6"/>
  <c r="AH74" i="6"/>
  <c r="AI74" i="6"/>
  <c r="AJ74" i="6"/>
  <c r="Z75" i="6"/>
  <c r="AA75" i="6"/>
  <c r="AB75" i="6"/>
  <c r="AC75" i="6"/>
  <c r="AD75" i="6"/>
  <c r="AE75" i="6"/>
  <c r="AF75" i="6"/>
  <c r="AG75" i="6"/>
  <c r="AH75" i="6"/>
  <c r="AI75" i="6"/>
  <c r="AJ75" i="6" s="1"/>
  <c r="Z76" i="6"/>
  <c r="AA76" i="6"/>
  <c r="AB76" i="6"/>
  <c r="AC76" i="6"/>
  <c r="AD76" i="6"/>
  <c r="AE76" i="6"/>
  <c r="AF76" i="6"/>
  <c r="AG76" i="6"/>
  <c r="AH76" i="6"/>
  <c r="AI76" i="6"/>
  <c r="AJ76" i="6"/>
  <c r="Z77" i="6"/>
  <c r="AA77" i="6"/>
  <c r="AB77" i="6"/>
  <c r="AC77" i="6"/>
  <c r="AD77" i="6"/>
  <c r="AE77" i="6"/>
  <c r="AF77" i="6"/>
  <c r="AG77" i="6"/>
  <c r="AH77" i="6"/>
  <c r="AI77" i="6"/>
  <c r="AJ77" i="6" s="1"/>
  <c r="Z78" i="6"/>
  <c r="AA78" i="6"/>
  <c r="AB78" i="6"/>
  <c r="AC78" i="6"/>
  <c r="AD78" i="6"/>
  <c r="AE78" i="6"/>
  <c r="AF78" i="6"/>
  <c r="AG78" i="6"/>
  <c r="AH78" i="6"/>
  <c r="AI78" i="6"/>
  <c r="AJ78" i="6"/>
  <c r="Z79" i="6"/>
  <c r="AA79" i="6"/>
  <c r="AB79" i="6"/>
  <c r="AC79" i="6"/>
  <c r="AD79" i="6"/>
  <c r="AE79" i="6"/>
  <c r="AF79" i="6"/>
  <c r="AG79" i="6"/>
  <c r="AH79" i="6"/>
  <c r="AI79" i="6"/>
  <c r="AJ79" i="6" s="1"/>
  <c r="Z80" i="6"/>
  <c r="AA80" i="6"/>
  <c r="AB80" i="6"/>
  <c r="AC80" i="6"/>
  <c r="AD80" i="6"/>
  <c r="AE80" i="6"/>
  <c r="AF80" i="6"/>
  <c r="AG80" i="6"/>
  <c r="AH80" i="6"/>
  <c r="AI80" i="6"/>
  <c r="AJ80" i="6"/>
  <c r="Z81" i="6"/>
  <c r="AA81" i="6"/>
  <c r="AB81" i="6"/>
  <c r="AC81" i="6"/>
  <c r="AD81" i="6"/>
  <c r="AE81" i="6"/>
  <c r="AF81" i="6"/>
  <c r="AG81" i="6"/>
  <c r="AH81" i="6"/>
  <c r="AI81" i="6"/>
  <c r="AJ81" i="6" s="1"/>
  <c r="Z82" i="6"/>
  <c r="AA82" i="6"/>
  <c r="AB82" i="6"/>
  <c r="AC82" i="6"/>
  <c r="AD82" i="6"/>
  <c r="AE82" i="6"/>
  <c r="AF82" i="6"/>
  <c r="AG82" i="6"/>
  <c r="AH82" i="6"/>
  <c r="AI82" i="6"/>
  <c r="AJ82" i="6"/>
  <c r="Z83" i="6"/>
  <c r="AA83" i="6"/>
  <c r="AB83" i="6"/>
  <c r="AC83" i="6"/>
  <c r="AD83" i="6"/>
  <c r="AE83" i="6"/>
  <c r="AF83" i="6"/>
  <c r="AG83" i="6"/>
  <c r="AH83" i="6"/>
  <c r="AI83" i="6"/>
  <c r="AJ83" i="6" s="1"/>
  <c r="Z84" i="6"/>
  <c r="AA84" i="6"/>
  <c r="AB84" i="6"/>
  <c r="AC84" i="6"/>
  <c r="AD84" i="6"/>
  <c r="AE84" i="6"/>
  <c r="AF84" i="6"/>
  <c r="AG84" i="6"/>
  <c r="AH84" i="6"/>
  <c r="AI84" i="6"/>
  <c r="AJ84" i="6"/>
  <c r="Z85" i="6"/>
  <c r="AA85" i="6"/>
  <c r="AB85" i="6"/>
  <c r="AC85" i="6"/>
  <c r="AD85" i="6"/>
  <c r="AE85" i="6"/>
  <c r="AF85" i="6"/>
  <c r="AG85" i="6"/>
  <c r="AH85" i="6"/>
  <c r="AI85" i="6"/>
  <c r="AJ85" i="6" s="1"/>
  <c r="Z86" i="6"/>
  <c r="AA86" i="6"/>
  <c r="AB86" i="6"/>
  <c r="AC86" i="6"/>
  <c r="AD86" i="6"/>
  <c r="AE86" i="6"/>
  <c r="AF86" i="6"/>
  <c r="AG86" i="6"/>
  <c r="AH86" i="6"/>
  <c r="AI86" i="6"/>
  <c r="AJ86" i="6"/>
  <c r="Z87" i="6"/>
  <c r="AA87" i="6"/>
  <c r="AB87" i="6"/>
  <c r="AC87" i="6"/>
  <c r="AD87" i="6"/>
  <c r="AE87" i="6"/>
  <c r="AF87" i="6"/>
  <c r="AG87" i="6"/>
  <c r="AH87" i="6"/>
  <c r="AI87" i="6"/>
  <c r="AJ87" i="6" s="1"/>
  <c r="Z88" i="6"/>
  <c r="AA88" i="6"/>
  <c r="AB88" i="6"/>
  <c r="AC88" i="6"/>
  <c r="AD88" i="6"/>
  <c r="AE88" i="6"/>
  <c r="AF88" i="6"/>
  <c r="AG88" i="6"/>
  <c r="AH88" i="6"/>
  <c r="AI88" i="6"/>
  <c r="AJ88" i="6"/>
  <c r="Z89" i="6"/>
  <c r="AA89" i="6"/>
  <c r="AB89" i="6"/>
  <c r="AC89" i="6"/>
  <c r="AD89" i="6"/>
  <c r="AE89" i="6"/>
  <c r="AF89" i="6"/>
  <c r="AG89" i="6"/>
  <c r="AH89" i="6"/>
  <c r="AI89" i="6"/>
  <c r="AJ89" i="6" s="1"/>
  <c r="Z90" i="6"/>
  <c r="AA90" i="6"/>
  <c r="AB90" i="6"/>
  <c r="AC90" i="6"/>
  <c r="AD90" i="6"/>
  <c r="AE90" i="6"/>
  <c r="AF90" i="6"/>
  <c r="AG90" i="6"/>
  <c r="AH90" i="6"/>
  <c r="AI90" i="6"/>
  <c r="AJ90" i="6"/>
  <c r="Z91" i="6"/>
  <c r="AA91" i="6"/>
  <c r="AB91" i="6"/>
  <c r="AC91" i="6"/>
  <c r="AD91" i="6"/>
  <c r="AE91" i="6"/>
  <c r="AF91" i="6"/>
  <c r="AG91" i="6"/>
  <c r="AH91" i="6"/>
  <c r="AI91" i="6"/>
  <c r="AJ91" i="6" s="1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Z20" i="5"/>
  <c r="AA20" i="5"/>
  <c r="AB20" i="5"/>
  <c r="AC20" i="5"/>
  <c r="AD20" i="5"/>
  <c r="AE20" i="5"/>
  <c r="AF20" i="5"/>
  <c r="AG20" i="5"/>
  <c r="AH20" i="5"/>
  <c r="Z21" i="5"/>
  <c r="AA21" i="5"/>
  <c r="AB21" i="5"/>
  <c r="AC21" i="5"/>
  <c r="AD21" i="5"/>
  <c r="AE21" i="5"/>
  <c r="AF21" i="5"/>
  <c r="AG21" i="5"/>
  <c r="AH21" i="5"/>
  <c r="Z22" i="5"/>
  <c r="AA22" i="5"/>
  <c r="AB22" i="5"/>
  <c r="AC22" i="5"/>
  <c r="AD22" i="5"/>
  <c r="AE22" i="5"/>
  <c r="AF22" i="5"/>
  <c r="AG22" i="5"/>
  <c r="AH22" i="5"/>
  <c r="Z23" i="5"/>
  <c r="AA23" i="5"/>
  <c r="AB23" i="5"/>
  <c r="AC23" i="5"/>
  <c r="AD23" i="5"/>
  <c r="AE23" i="5"/>
  <c r="AI21" i="5" s="1"/>
  <c r="AJ21" i="5" s="1"/>
  <c r="AF23" i="5"/>
  <c r="AG23" i="5"/>
  <c r="AH23" i="5"/>
  <c r="Z24" i="5"/>
  <c r="AA24" i="5"/>
  <c r="AB24" i="5"/>
  <c r="AC24" i="5"/>
  <c r="AD24" i="5"/>
  <c r="AE24" i="5"/>
  <c r="AI23" i="5" s="1"/>
  <c r="AJ23" i="5" s="1"/>
  <c r="AF24" i="5"/>
  <c r="AG24" i="5"/>
  <c r="AH24" i="5"/>
  <c r="Z25" i="5"/>
  <c r="AA25" i="5"/>
  <c r="AB25" i="5"/>
  <c r="AC25" i="5"/>
  <c r="AD25" i="5"/>
  <c r="AE25" i="5"/>
  <c r="AF25" i="5"/>
  <c r="AG25" i="5"/>
  <c r="AH25" i="5"/>
  <c r="Z26" i="5"/>
  <c r="AA26" i="5"/>
  <c r="AB26" i="5"/>
  <c r="AC26" i="5"/>
  <c r="AD26" i="5"/>
  <c r="AE26" i="5"/>
  <c r="AF26" i="5"/>
  <c r="AG26" i="5"/>
  <c r="AH26" i="5"/>
  <c r="Z27" i="5"/>
  <c r="AA27" i="5"/>
  <c r="AB27" i="5"/>
  <c r="AC27" i="5"/>
  <c r="AD27" i="5"/>
  <c r="AE27" i="5"/>
  <c r="AI25" i="5" s="1"/>
  <c r="AJ25" i="5" s="1"/>
  <c r="AF27" i="5"/>
  <c r="AG27" i="5"/>
  <c r="AH27" i="5"/>
  <c r="Z28" i="5"/>
  <c r="AA28" i="5"/>
  <c r="AB28" i="5"/>
  <c r="AC28" i="5"/>
  <c r="AD28" i="5"/>
  <c r="AE28" i="5"/>
  <c r="AI27" i="5" s="1"/>
  <c r="AJ27" i="5" s="1"/>
  <c r="AF28" i="5"/>
  <c r="AG28" i="5"/>
  <c r="AH28" i="5"/>
  <c r="Z29" i="5"/>
  <c r="AA29" i="5"/>
  <c r="AB29" i="5"/>
  <c r="AC29" i="5"/>
  <c r="AD29" i="5"/>
  <c r="AE29" i="5"/>
  <c r="AF29" i="5"/>
  <c r="AG29" i="5"/>
  <c r="AH29" i="5"/>
  <c r="Z30" i="5"/>
  <c r="AA30" i="5"/>
  <c r="AB30" i="5"/>
  <c r="AC30" i="5"/>
  <c r="AD30" i="5"/>
  <c r="AE30" i="5"/>
  <c r="AF30" i="5"/>
  <c r="AG30" i="5"/>
  <c r="AH30" i="5"/>
  <c r="Z31" i="5"/>
  <c r="AA31" i="5"/>
  <c r="AB31" i="5"/>
  <c r="AC31" i="5"/>
  <c r="AD31" i="5"/>
  <c r="AE31" i="5"/>
  <c r="AI29" i="5" s="1"/>
  <c r="AJ29" i="5" s="1"/>
  <c r="AF31" i="5"/>
  <c r="AG31" i="5"/>
  <c r="AH31" i="5"/>
  <c r="Z32" i="5"/>
  <c r="AA32" i="5"/>
  <c r="AB32" i="5"/>
  <c r="AC32" i="5"/>
  <c r="AD32" i="5"/>
  <c r="AE32" i="5"/>
  <c r="AI31" i="5" s="1"/>
  <c r="AJ31" i="5" s="1"/>
  <c r="AF32" i="5"/>
  <c r="AG32" i="5"/>
  <c r="AH32" i="5"/>
  <c r="Z33" i="5"/>
  <c r="AA33" i="5"/>
  <c r="AB33" i="5"/>
  <c r="AC33" i="5"/>
  <c r="AD33" i="5"/>
  <c r="AE33" i="5"/>
  <c r="AF33" i="5"/>
  <c r="AG33" i="5"/>
  <c r="AH33" i="5"/>
  <c r="Z34" i="5"/>
  <c r="AA34" i="5"/>
  <c r="AB34" i="5"/>
  <c r="AC34" i="5"/>
  <c r="AD34" i="5"/>
  <c r="AE34" i="5"/>
  <c r="AF34" i="5"/>
  <c r="AG34" i="5"/>
  <c r="AH34" i="5"/>
  <c r="Z35" i="5"/>
  <c r="AA35" i="5"/>
  <c r="AB35" i="5"/>
  <c r="AC35" i="5"/>
  <c r="AD35" i="5"/>
  <c r="AE35" i="5"/>
  <c r="AI33" i="5" s="1"/>
  <c r="AJ33" i="5" s="1"/>
  <c r="AF35" i="5"/>
  <c r="AG35" i="5"/>
  <c r="AH35" i="5"/>
  <c r="Z36" i="5"/>
  <c r="AA36" i="5"/>
  <c r="AB36" i="5"/>
  <c r="AC36" i="5"/>
  <c r="AD36" i="5"/>
  <c r="AE36" i="5"/>
  <c r="AI35" i="5" s="1"/>
  <c r="AJ35" i="5" s="1"/>
  <c r="AF36" i="5"/>
  <c r="AG36" i="5"/>
  <c r="AH36" i="5"/>
  <c r="AI36" i="5"/>
  <c r="AJ36" i="5" s="1"/>
  <c r="Z37" i="5"/>
  <c r="AA37" i="5"/>
  <c r="AB37" i="5"/>
  <c r="AC37" i="5"/>
  <c r="AD37" i="5"/>
  <c r="AE37" i="5"/>
  <c r="AF37" i="5"/>
  <c r="AG37" i="5"/>
  <c r="AH37" i="5"/>
  <c r="AI37" i="5"/>
  <c r="AJ37" i="5"/>
  <c r="Z38" i="5"/>
  <c r="AA38" i="5"/>
  <c r="AB38" i="5"/>
  <c r="AC38" i="5"/>
  <c r="AD38" i="5"/>
  <c r="AE38" i="5"/>
  <c r="AF38" i="5"/>
  <c r="AG38" i="5"/>
  <c r="AH38" i="5"/>
  <c r="AI38" i="5"/>
  <c r="AJ38" i="5"/>
  <c r="Z39" i="5"/>
  <c r="AA39" i="5"/>
  <c r="AB39" i="5"/>
  <c r="AC39" i="5"/>
  <c r="AD39" i="5"/>
  <c r="AE39" i="5"/>
  <c r="AF39" i="5"/>
  <c r="AG39" i="5"/>
  <c r="AH39" i="5"/>
  <c r="AI39" i="5"/>
  <c r="AJ39" i="5" s="1"/>
  <c r="Z40" i="5"/>
  <c r="AA40" i="5"/>
  <c r="AB40" i="5"/>
  <c r="AC40" i="5"/>
  <c r="AD40" i="5"/>
  <c r="AE40" i="5"/>
  <c r="AF40" i="5"/>
  <c r="AG40" i="5"/>
  <c r="AH40" i="5"/>
  <c r="AI40" i="5"/>
  <c r="AJ40" i="5" s="1"/>
  <c r="Z41" i="5"/>
  <c r="AA41" i="5"/>
  <c r="AB41" i="5"/>
  <c r="AC41" i="5"/>
  <c r="AD41" i="5"/>
  <c r="AE41" i="5"/>
  <c r="AF41" i="5"/>
  <c r="AG41" i="5"/>
  <c r="AH41" i="5"/>
  <c r="AI41" i="5"/>
  <c r="AJ41" i="5"/>
  <c r="Z42" i="5"/>
  <c r="AA42" i="5"/>
  <c r="AB42" i="5"/>
  <c r="AC42" i="5"/>
  <c r="AD42" i="5"/>
  <c r="AE42" i="5"/>
  <c r="AF42" i="5"/>
  <c r="AG42" i="5"/>
  <c r="AH42" i="5"/>
  <c r="AI42" i="5"/>
  <c r="AJ42" i="5"/>
  <c r="Z43" i="5"/>
  <c r="AA43" i="5"/>
  <c r="AB43" i="5"/>
  <c r="AC43" i="5"/>
  <c r="AD43" i="5"/>
  <c r="AE43" i="5"/>
  <c r="AF43" i="5"/>
  <c r="AG43" i="5"/>
  <c r="AH43" i="5"/>
  <c r="AI43" i="5"/>
  <c r="AJ43" i="5" s="1"/>
  <c r="Z44" i="5"/>
  <c r="AA44" i="5"/>
  <c r="AB44" i="5"/>
  <c r="AC44" i="5"/>
  <c r="AD44" i="5"/>
  <c r="AE44" i="5"/>
  <c r="AF44" i="5"/>
  <c r="AG44" i="5"/>
  <c r="AH44" i="5"/>
  <c r="AI44" i="5"/>
  <c r="AJ44" i="5" s="1"/>
  <c r="Z45" i="5"/>
  <c r="AA45" i="5"/>
  <c r="AB45" i="5"/>
  <c r="AC45" i="5"/>
  <c r="AD45" i="5"/>
  <c r="AE45" i="5"/>
  <c r="AF45" i="5"/>
  <c r="AG45" i="5"/>
  <c r="AH45" i="5"/>
  <c r="AI45" i="5"/>
  <c r="AJ45" i="5"/>
  <c r="Z46" i="5"/>
  <c r="AA46" i="5"/>
  <c r="AB46" i="5"/>
  <c r="AC46" i="5"/>
  <c r="AD46" i="5"/>
  <c r="AE46" i="5"/>
  <c r="AF46" i="5"/>
  <c r="AG46" i="5"/>
  <c r="AH46" i="5"/>
  <c r="AI46" i="5"/>
  <c r="AJ46" i="5"/>
  <c r="Z47" i="5"/>
  <c r="AA47" i="5"/>
  <c r="AB47" i="5"/>
  <c r="AC47" i="5"/>
  <c r="AD47" i="5"/>
  <c r="AE47" i="5"/>
  <c r="AF47" i="5"/>
  <c r="AG47" i="5"/>
  <c r="AH47" i="5"/>
  <c r="AI47" i="5"/>
  <c r="AJ47" i="5" s="1"/>
  <c r="Z48" i="5"/>
  <c r="AA48" i="5"/>
  <c r="AB48" i="5"/>
  <c r="AC48" i="5"/>
  <c r="AD48" i="5"/>
  <c r="AE48" i="5"/>
  <c r="AF48" i="5"/>
  <c r="AG48" i="5"/>
  <c r="AH48" i="5"/>
  <c r="AI48" i="5"/>
  <c r="AJ48" i="5" s="1"/>
  <c r="Z49" i="5"/>
  <c r="AA49" i="5"/>
  <c r="AB49" i="5"/>
  <c r="AC49" i="5"/>
  <c r="AD49" i="5"/>
  <c r="AE49" i="5"/>
  <c r="AF49" i="5"/>
  <c r="AG49" i="5"/>
  <c r="AH49" i="5"/>
  <c r="AI49" i="5"/>
  <c r="AJ49" i="5"/>
  <c r="Z50" i="5"/>
  <c r="AA50" i="5"/>
  <c r="AB50" i="5"/>
  <c r="AC50" i="5"/>
  <c r="AD50" i="5"/>
  <c r="AE50" i="5"/>
  <c r="AF50" i="5"/>
  <c r="AG50" i="5"/>
  <c r="AH50" i="5"/>
  <c r="AI50" i="5"/>
  <c r="AJ50" i="5"/>
  <c r="Z51" i="5"/>
  <c r="AA51" i="5"/>
  <c r="AB51" i="5"/>
  <c r="AC51" i="5"/>
  <c r="AD51" i="5"/>
  <c r="AE51" i="5"/>
  <c r="AF51" i="5"/>
  <c r="AG51" i="5"/>
  <c r="AH51" i="5"/>
  <c r="AI51" i="5"/>
  <c r="AJ51" i="5" s="1"/>
  <c r="Z52" i="5"/>
  <c r="AA52" i="5"/>
  <c r="AB52" i="5"/>
  <c r="AC52" i="5"/>
  <c r="AD52" i="5"/>
  <c r="AE52" i="5"/>
  <c r="AF52" i="5"/>
  <c r="AG52" i="5"/>
  <c r="AH52" i="5"/>
  <c r="AI52" i="5"/>
  <c r="AJ52" i="5" s="1"/>
  <c r="Z53" i="5"/>
  <c r="AA53" i="5"/>
  <c r="AB53" i="5"/>
  <c r="AC53" i="5"/>
  <c r="AD53" i="5"/>
  <c r="AE53" i="5"/>
  <c r="AF53" i="5"/>
  <c r="AG53" i="5"/>
  <c r="AH53" i="5"/>
  <c r="AI53" i="5"/>
  <c r="AJ53" i="5"/>
  <c r="Z54" i="5"/>
  <c r="AA54" i="5"/>
  <c r="AB54" i="5"/>
  <c r="AC54" i="5"/>
  <c r="AD54" i="5"/>
  <c r="AE54" i="5"/>
  <c r="AF54" i="5"/>
  <c r="AG54" i="5"/>
  <c r="AH54" i="5"/>
  <c r="AI54" i="5"/>
  <c r="AJ54" i="5"/>
  <c r="Z55" i="5"/>
  <c r="AA55" i="5"/>
  <c r="AB55" i="5"/>
  <c r="AC55" i="5"/>
  <c r="AD55" i="5"/>
  <c r="AE55" i="5"/>
  <c r="AF55" i="5"/>
  <c r="AG55" i="5"/>
  <c r="AH55" i="5"/>
  <c r="AI55" i="5"/>
  <c r="AJ55" i="5" s="1"/>
  <c r="Z56" i="5"/>
  <c r="AA56" i="5"/>
  <c r="AB56" i="5"/>
  <c r="AC56" i="5"/>
  <c r="AD56" i="5"/>
  <c r="AE56" i="5"/>
  <c r="AF56" i="5"/>
  <c r="AG56" i="5"/>
  <c r="AH56" i="5"/>
  <c r="AI56" i="5"/>
  <c r="AJ56" i="5" s="1"/>
  <c r="Z57" i="5"/>
  <c r="AA57" i="5"/>
  <c r="AB57" i="5"/>
  <c r="AC57" i="5"/>
  <c r="AD57" i="5"/>
  <c r="AE57" i="5"/>
  <c r="AF57" i="5"/>
  <c r="AG57" i="5"/>
  <c r="AH57" i="5"/>
  <c r="AI57" i="5"/>
  <c r="AJ57" i="5"/>
  <c r="Z58" i="5"/>
  <c r="AA58" i="5"/>
  <c r="AB58" i="5"/>
  <c r="AC58" i="5"/>
  <c r="AD58" i="5"/>
  <c r="AE58" i="5"/>
  <c r="AF58" i="5"/>
  <c r="AG58" i="5"/>
  <c r="AH58" i="5"/>
  <c r="AI58" i="5"/>
  <c r="AJ58" i="5"/>
  <c r="Z59" i="5"/>
  <c r="AA59" i="5"/>
  <c r="AB59" i="5"/>
  <c r="AC59" i="5"/>
  <c r="AD59" i="5"/>
  <c r="AE59" i="5"/>
  <c r="AF59" i="5"/>
  <c r="AG59" i="5"/>
  <c r="AH59" i="5"/>
  <c r="AI59" i="5"/>
  <c r="AJ59" i="5" s="1"/>
  <c r="Z60" i="5"/>
  <c r="AA60" i="5"/>
  <c r="AB60" i="5"/>
  <c r="AC60" i="5"/>
  <c r="AD60" i="5"/>
  <c r="AE60" i="5"/>
  <c r="AF60" i="5"/>
  <c r="AG60" i="5"/>
  <c r="AH60" i="5"/>
  <c r="AI60" i="5"/>
  <c r="AJ60" i="5" s="1"/>
  <c r="Z61" i="5"/>
  <c r="AA61" i="5"/>
  <c r="AB61" i="5"/>
  <c r="AC61" i="5"/>
  <c r="AD61" i="5"/>
  <c r="AE61" i="5"/>
  <c r="AF61" i="5"/>
  <c r="AG61" i="5"/>
  <c r="AH61" i="5"/>
  <c r="AI61" i="5"/>
  <c r="AJ61" i="5"/>
  <c r="Z62" i="5"/>
  <c r="AA62" i="5"/>
  <c r="AB62" i="5"/>
  <c r="AC62" i="5"/>
  <c r="AD62" i="5"/>
  <c r="AE62" i="5"/>
  <c r="AF62" i="5"/>
  <c r="AG62" i="5"/>
  <c r="AH62" i="5"/>
  <c r="AI62" i="5"/>
  <c r="AJ62" i="5"/>
  <c r="Z63" i="5"/>
  <c r="AA63" i="5"/>
  <c r="AB63" i="5"/>
  <c r="AC63" i="5"/>
  <c r="AD63" i="5"/>
  <c r="AE63" i="5"/>
  <c r="AF63" i="5"/>
  <c r="AG63" i="5"/>
  <c r="AH63" i="5"/>
  <c r="AI63" i="5"/>
  <c r="AJ63" i="5" s="1"/>
  <c r="Z64" i="5"/>
  <c r="AA64" i="5"/>
  <c r="AB64" i="5"/>
  <c r="AC64" i="5"/>
  <c r="AD64" i="5"/>
  <c r="AE64" i="5"/>
  <c r="AF64" i="5"/>
  <c r="AG64" i="5"/>
  <c r="AH64" i="5"/>
  <c r="AI64" i="5"/>
  <c r="AJ64" i="5" s="1"/>
  <c r="Z65" i="5"/>
  <c r="AA65" i="5"/>
  <c r="AB65" i="5"/>
  <c r="AC65" i="5"/>
  <c r="AD65" i="5"/>
  <c r="AE65" i="5"/>
  <c r="AF65" i="5"/>
  <c r="AG65" i="5"/>
  <c r="AH65" i="5"/>
  <c r="AI65" i="5"/>
  <c r="AJ65" i="5"/>
  <c r="Z66" i="5"/>
  <c r="AA66" i="5"/>
  <c r="AB66" i="5"/>
  <c r="AC66" i="5"/>
  <c r="AD66" i="5"/>
  <c r="AE66" i="5"/>
  <c r="AF66" i="5"/>
  <c r="AG66" i="5"/>
  <c r="AH66" i="5"/>
  <c r="AI66" i="5"/>
  <c r="AJ66" i="5"/>
  <c r="Z67" i="5"/>
  <c r="AA67" i="5"/>
  <c r="AB67" i="5"/>
  <c r="AC67" i="5"/>
  <c r="AD67" i="5"/>
  <c r="AE67" i="5"/>
  <c r="AF67" i="5"/>
  <c r="AG67" i="5"/>
  <c r="AH67" i="5"/>
  <c r="AI67" i="5"/>
  <c r="AJ67" i="5" s="1"/>
  <c r="Z68" i="5"/>
  <c r="AA68" i="5"/>
  <c r="AB68" i="5"/>
  <c r="AC68" i="5"/>
  <c r="AD68" i="5"/>
  <c r="AE68" i="5"/>
  <c r="AF68" i="5"/>
  <c r="AG68" i="5"/>
  <c r="AH68" i="5"/>
  <c r="AI68" i="5"/>
  <c r="AJ68" i="5" s="1"/>
  <c r="Z69" i="5"/>
  <c r="AA69" i="5"/>
  <c r="AB69" i="5"/>
  <c r="AC69" i="5"/>
  <c r="AD69" i="5"/>
  <c r="AE69" i="5"/>
  <c r="AF69" i="5"/>
  <c r="AG69" i="5"/>
  <c r="AH69" i="5"/>
  <c r="AI69" i="5"/>
  <c r="AJ69" i="5"/>
  <c r="Z70" i="5"/>
  <c r="AA70" i="5"/>
  <c r="AB70" i="5"/>
  <c r="AC70" i="5"/>
  <c r="AD70" i="5"/>
  <c r="AE70" i="5"/>
  <c r="AF70" i="5"/>
  <c r="AG70" i="5"/>
  <c r="AH70" i="5"/>
  <c r="AI70" i="5"/>
  <c r="AJ70" i="5"/>
  <c r="Z71" i="5"/>
  <c r="AA71" i="5"/>
  <c r="AB71" i="5"/>
  <c r="AC71" i="5"/>
  <c r="AD71" i="5"/>
  <c r="AE71" i="5"/>
  <c r="AF71" i="5"/>
  <c r="AG71" i="5"/>
  <c r="AH71" i="5"/>
  <c r="AI71" i="5"/>
  <c r="AJ71" i="5" s="1"/>
  <c r="Z72" i="5"/>
  <c r="AA72" i="5"/>
  <c r="AB72" i="5"/>
  <c r="AC72" i="5"/>
  <c r="AD72" i="5"/>
  <c r="AE72" i="5"/>
  <c r="AF72" i="5"/>
  <c r="AG72" i="5"/>
  <c r="AH72" i="5"/>
  <c r="AI72" i="5"/>
  <c r="AJ72" i="5" s="1"/>
  <c r="Z73" i="5"/>
  <c r="AA73" i="5"/>
  <c r="AB73" i="5"/>
  <c r="AC73" i="5"/>
  <c r="AD73" i="5"/>
  <c r="AE73" i="5"/>
  <c r="AF73" i="5"/>
  <c r="AG73" i="5"/>
  <c r="AH73" i="5"/>
  <c r="AI73" i="5"/>
  <c r="AJ73" i="5"/>
  <c r="Z74" i="5"/>
  <c r="AA74" i="5"/>
  <c r="AB74" i="5"/>
  <c r="AC74" i="5"/>
  <c r="AD74" i="5"/>
  <c r="AE74" i="5"/>
  <c r="AF74" i="5"/>
  <c r="AG74" i="5"/>
  <c r="AH74" i="5"/>
  <c r="AI74" i="5"/>
  <c r="AJ74" i="5"/>
  <c r="Z75" i="5"/>
  <c r="AA75" i="5"/>
  <c r="AB75" i="5"/>
  <c r="AC75" i="5"/>
  <c r="AD75" i="5"/>
  <c r="AE75" i="5"/>
  <c r="AF75" i="5"/>
  <c r="AG75" i="5"/>
  <c r="AH75" i="5"/>
  <c r="AI75" i="5"/>
  <c r="AJ75" i="5" s="1"/>
  <c r="Z76" i="5"/>
  <c r="AA76" i="5"/>
  <c r="AB76" i="5"/>
  <c r="AC76" i="5"/>
  <c r="AD76" i="5"/>
  <c r="AE76" i="5"/>
  <c r="AF76" i="5"/>
  <c r="AG76" i="5"/>
  <c r="AH76" i="5"/>
  <c r="AI76" i="5"/>
  <c r="AJ76" i="5" s="1"/>
  <c r="Z77" i="5"/>
  <c r="AA77" i="5"/>
  <c r="AB77" i="5"/>
  <c r="AC77" i="5"/>
  <c r="AD77" i="5"/>
  <c r="AE77" i="5"/>
  <c r="AF77" i="5"/>
  <c r="AG77" i="5"/>
  <c r="AH77" i="5"/>
  <c r="AI77" i="5"/>
  <c r="AJ77" i="5"/>
  <c r="Z78" i="5"/>
  <c r="AA78" i="5"/>
  <c r="AB78" i="5"/>
  <c r="AC78" i="5"/>
  <c r="AD78" i="5"/>
  <c r="AE78" i="5"/>
  <c r="AF78" i="5"/>
  <c r="AG78" i="5"/>
  <c r="AH78" i="5"/>
  <c r="AI78" i="5"/>
  <c r="AJ78" i="5"/>
  <c r="Z79" i="5"/>
  <c r="AA79" i="5"/>
  <c r="AB79" i="5"/>
  <c r="AC79" i="5"/>
  <c r="AD79" i="5"/>
  <c r="AE79" i="5"/>
  <c r="AF79" i="5"/>
  <c r="AG79" i="5"/>
  <c r="AH79" i="5"/>
  <c r="AI79" i="5"/>
  <c r="AJ79" i="5" s="1"/>
  <c r="Z80" i="5"/>
  <c r="AA80" i="5"/>
  <c r="AB80" i="5"/>
  <c r="AC80" i="5"/>
  <c r="AD80" i="5"/>
  <c r="AE80" i="5"/>
  <c r="AF80" i="5"/>
  <c r="AG80" i="5"/>
  <c r="AH80" i="5"/>
  <c r="AI80" i="5"/>
  <c r="AJ80" i="5" s="1"/>
  <c r="Z81" i="5"/>
  <c r="AA81" i="5"/>
  <c r="AB81" i="5"/>
  <c r="AC81" i="5"/>
  <c r="AD81" i="5"/>
  <c r="AE81" i="5"/>
  <c r="AF81" i="5"/>
  <c r="AG81" i="5"/>
  <c r="AH81" i="5"/>
  <c r="AI81" i="5"/>
  <c r="AJ81" i="5"/>
  <c r="Z82" i="5"/>
  <c r="AA82" i="5"/>
  <c r="AB82" i="5"/>
  <c r="AC82" i="5"/>
  <c r="AD82" i="5"/>
  <c r="AE82" i="5"/>
  <c r="AF82" i="5"/>
  <c r="AG82" i="5"/>
  <c r="AH82" i="5"/>
  <c r="AI82" i="5"/>
  <c r="AJ82" i="5"/>
  <c r="Z83" i="5"/>
  <c r="AA83" i="5"/>
  <c r="AB83" i="5"/>
  <c r="AC83" i="5"/>
  <c r="AD83" i="5"/>
  <c r="AE83" i="5"/>
  <c r="AF83" i="5"/>
  <c r="AG83" i="5"/>
  <c r="AH83" i="5"/>
  <c r="AI83" i="5"/>
  <c r="AJ83" i="5" s="1"/>
  <c r="Z84" i="5"/>
  <c r="AA84" i="5"/>
  <c r="AB84" i="5"/>
  <c r="AC84" i="5"/>
  <c r="AD84" i="5"/>
  <c r="AE84" i="5"/>
  <c r="AF84" i="5"/>
  <c r="AG84" i="5"/>
  <c r="AH84" i="5"/>
  <c r="AI84" i="5"/>
  <c r="AJ84" i="5" s="1"/>
  <c r="Z85" i="5"/>
  <c r="AA85" i="5"/>
  <c r="AB85" i="5"/>
  <c r="AC85" i="5"/>
  <c r="AD85" i="5"/>
  <c r="AE85" i="5"/>
  <c r="AF85" i="5"/>
  <c r="AG85" i="5"/>
  <c r="AH85" i="5"/>
  <c r="AI85" i="5"/>
  <c r="AJ85" i="5"/>
  <c r="Z86" i="5"/>
  <c r="AA86" i="5"/>
  <c r="AB86" i="5"/>
  <c r="AC86" i="5"/>
  <c r="AD86" i="5"/>
  <c r="AE86" i="5"/>
  <c r="AF86" i="5"/>
  <c r="AG86" i="5"/>
  <c r="AH86" i="5"/>
  <c r="AI86" i="5"/>
  <c r="AJ86" i="5"/>
  <c r="Z87" i="5"/>
  <c r="AA87" i="5"/>
  <c r="AB87" i="5"/>
  <c r="AC87" i="5"/>
  <c r="AD87" i="5"/>
  <c r="AE87" i="5"/>
  <c r="AF87" i="5"/>
  <c r="AG87" i="5"/>
  <c r="AH87" i="5"/>
  <c r="AI87" i="5"/>
  <c r="AJ87" i="5" s="1"/>
  <c r="Z88" i="5"/>
  <c r="AA88" i="5"/>
  <c r="AB88" i="5"/>
  <c r="AC88" i="5"/>
  <c r="AD88" i="5"/>
  <c r="AE88" i="5"/>
  <c r="AF88" i="5"/>
  <c r="AG88" i="5"/>
  <c r="AH88" i="5"/>
  <c r="AI88" i="5"/>
  <c r="AJ88" i="5" s="1"/>
  <c r="Z89" i="5"/>
  <c r="AA89" i="5"/>
  <c r="AB89" i="5"/>
  <c r="AC89" i="5"/>
  <c r="AD89" i="5"/>
  <c r="AE89" i="5"/>
  <c r="AF89" i="5"/>
  <c r="AG89" i="5"/>
  <c r="AH89" i="5"/>
  <c r="AI89" i="5"/>
  <c r="AJ89" i="5"/>
  <c r="Z90" i="5"/>
  <c r="AA90" i="5"/>
  <c r="AB90" i="5"/>
  <c r="AC90" i="5"/>
  <c r="AD90" i="5"/>
  <c r="AE90" i="5"/>
  <c r="AF90" i="5"/>
  <c r="AG90" i="5"/>
  <c r="AH90" i="5"/>
  <c r="AI90" i="5"/>
  <c r="AJ90" i="5"/>
  <c r="Z91" i="5"/>
  <c r="AA91" i="5"/>
  <c r="AB91" i="5"/>
  <c r="AC91" i="5"/>
  <c r="AD91" i="5"/>
  <c r="AE91" i="5"/>
  <c r="AF91" i="5"/>
  <c r="AG91" i="5"/>
  <c r="AH91" i="5"/>
  <c r="AI91" i="5"/>
  <c r="AJ91" i="5" s="1"/>
  <c r="Z92" i="5"/>
  <c r="AA92" i="5"/>
  <c r="AB92" i="5"/>
  <c r="AC92" i="5"/>
  <c r="AD92" i="5"/>
  <c r="AE92" i="5"/>
  <c r="AF92" i="5"/>
  <c r="AG92" i="5"/>
  <c r="AH92" i="5"/>
  <c r="AI92" i="5"/>
  <c r="AJ92" i="5" s="1"/>
  <c r="Z93" i="5"/>
  <c r="AA93" i="5"/>
  <c r="AB93" i="5"/>
  <c r="AC93" i="5"/>
  <c r="AD93" i="5"/>
  <c r="AE93" i="5"/>
  <c r="AF93" i="5"/>
  <c r="AG93" i="5"/>
  <c r="AH93" i="5"/>
  <c r="AI93" i="5"/>
  <c r="AJ93" i="5"/>
  <c r="Z94" i="5"/>
  <c r="AA94" i="5"/>
  <c r="AB94" i="5"/>
  <c r="AC94" i="5"/>
  <c r="AD94" i="5"/>
  <c r="AE94" i="5"/>
  <c r="AF94" i="5"/>
  <c r="AG94" i="5"/>
  <c r="AH94" i="5"/>
  <c r="AI94" i="5"/>
  <c r="AJ94" i="5"/>
  <c r="Z95" i="5"/>
  <c r="AA95" i="5"/>
  <c r="AB95" i="5"/>
  <c r="AC95" i="5"/>
  <c r="AD95" i="5"/>
  <c r="AE95" i="5"/>
  <c r="AF95" i="5"/>
  <c r="AG95" i="5"/>
  <c r="AH95" i="5"/>
  <c r="AI95" i="5"/>
  <c r="AJ95" i="5" s="1"/>
  <c r="Z96" i="5"/>
  <c r="AA96" i="5"/>
  <c r="AB96" i="5"/>
  <c r="AC96" i="5"/>
  <c r="AD96" i="5"/>
  <c r="AE96" i="5"/>
  <c r="AF96" i="5"/>
  <c r="AG96" i="5"/>
  <c r="AH96" i="5"/>
  <c r="AI96" i="5"/>
  <c r="AJ96" i="5" s="1"/>
  <c r="Z97" i="5"/>
  <c r="AA97" i="5"/>
  <c r="AB97" i="5"/>
  <c r="AC97" i="5"/>
  <c r="AD97" i="5"/>
  <c r="AE97" i="5"/>
  <c r="AF97" i="5"/>
  <c r="AG97" i="5"/>
  <c r="AH97" i="5"/>
  <c r="AI97" i="5"/>
  <c r="AJ97" i="5"/>
  <c r="Z98" i="5"/>
  <c r="AA98" i="5"/>
  <c r="AB98" i="5"/>
  <c r="AC98" i="5"/>
  <c r="AD98" i="5"/>
  <c r="AE98" i="5"/>
  <c r="AF98" i="5"/>
  <c r="AG98" i="5"/>
  <c r="AH98" i="5"/>
  <c r="AI98" i="5"/>
  <c r="AJ98" i="5"/>
  <c r="Z99" i="5"/>
  <c r="AA99" i="5"/>
  <c r="AB99" i="5"/>
  <c r="AC99" i="5"/>
  <c r="AD99" i="5"/>
  <c r="AE99" i="5"/>
  <c r="AF99" i="5"/>
  <c r="AG99" i="5"/>
  <c r="AH99" i="5"/>
  <c r="AI99" i="5"/>
  <c r="AJ99" i="5" s="1"/>
  <c r="Z100" i="5"/>
  <c r="AA100" i="5"/>
  <c r="AB100" i="5"/>
  <c r="AC100" i="5"/>
  <c r="AD100" i="5"/>
  <c r="AE100" i="5"/>
  <c r="AF100" i="5"/>
  <c r="AG100" i="5"/>
  <c r="AH100" i="5"/>
  <c r="AI100" i="5"/>
  <c r="AJ100" i="5" s="1"/>
  <c r="Z101" i="5"/>
  <c r="AA101" i="5"/>
  <c r="AB101" i="5"/>
  <c r="AC101" i="5"/>
  <c r="AD101" i="5"/>
  <c r="AE101" i="5"/>
  <c r="AF101" i="5"/>
  <c r="AG101" i="5"/>
  <c r="AH101" i="5"/>
  <c r="AI101" i="5"/>
  <c r="AJ101" i="5"/>
  <c r="Z102" i="5"/>
  <c r="AA102" i="5"/>
  <c r="AB102" i="5"/>
  <c r="AC102" i="5"/>
  <c r="AD102" i="5"/>
  <c r="AE102" i="5"/>
  <c r="AF102" i="5"/>
  <c r="AG102" i="5"/>
  <c r="AH102" i="5"/>
  <c r="AI102" i="5"/>
  <c r="AJ102" i="5"/>
  <c r="Z103" i="5"/>
  <c r="AA103" i="5"/>
  <c r="AB103" i="5"/>
  <c r="AC103" i="5"/>
  <c r="AD103" i="5"/>
  <c r="AE103" i="5"/>
  <c r="AF103" i="5"/>
  <c r="AG103" i="5"/>
  <c r="AH103" i="5"/>
  <c r="AI103" i="5"/>
  <c r="AJ103" i="5" s="1"/>
  <c r="Z104" i="5"/>
  <c r="AA104" i="5"/>
  <c r="AB104" i="5"/>
  <c r="AC104" i="5"/>
  <c r="AD104" i="5"/>
  <c r="AE104" i="5"/>
  <c r="AF104" i="5"/>
  <c r="AG104" i="5"/>
  <c r="AH104" i="5"/>
  <c r="AI104" i="5"/>
  <c r="AJ104" i="5" s="1"/>
  <c r="Z105" i="5"/>
  <c r="AA105" i="5"/>
  <c r="AB105" i="5"/>
  <c r="AC105" i="5"/>
  <c r="AD105" i="5"/>
  <c r="AE105" i="5"/>
  <c r="AF105" i="5"/>
  <c r="AG105" i="5"/>
  <c r="AH105" i="5"/>
  <c r="AI105" i="5"/>
  <c r="AJ105" i="5"/>
  <c r="Z106" i="5"/>
  <c r="AA106" i="5"/>
  <c r="AB106" i="5"/>
  <c r="AC106" i="5"/>
  <c r="AD106" i="5"/>
  <c r="AE106" i="5"/>
  <c r="AF106" i="5"/>
  <c r="AG106" i="5"/>
  <c r="AH106" i="5"/>
  <c r="AI106" i="5"/>
  <c r="AJ106" i="5"/>
  <c r="Z107" i="5"/>
  <c r="AA107" i="5"/>
  <c r="AB107" i="5"/>
  <c r="AC107" i="5"/>
  <c r="AD107" i="5"/>
  <c r="AE107" i="5"/>
  <c r="AF107" i="5"/>
  <c r="AG107" i="5"/>
  <c r="AH107" i="5"/>
  <c r="AI107" i="5"/>
  <c r="AJ107" i="5" s="1"/>
  <c r="Z108" i="5"/>
  <c r="AA108" i="5"/>
  <c r="AB108" i="5"/>
  <c r="AC108" i="5"/>
  <c r="AD108" i="5"/>
  <c r="AE108" i="5"/>
  <c r="AF108" i="5"/>
  <c r="AG108" i="5"/>
  <c r="AH108" i="5"/>
  <c r="AI108" i="5"/>
  <c r="AJ108" i="5" s="1"/>
  <c r="Z109" i="5"/>
  <c r="AA109" i="5"/>
  <c r="AB109" i="5"/>
  <c r="AC109" i="5"/>
  <c r="AD109" i="5"/>
  <c r="AE109" i="5"/>
  <c r="AF109" i="5"/>
  <c r="AG109" i="5"/>
  <c r="AH109" i="5"/>
  <c r="AI109" i="5"/>
  <c r="AJ109" i="5"/>
  <c r="Z110" i="5"/>
  <c r="AA110" i="5"/>
  <c r="AB110" i="5"/>
  <c r="AC110" i="5"/>
  <c r="AD110" i="5"/>
  <c r="AE110" i="5"/>
  <c r="AF110" i="5"/>
  <c r="AG110" i="5"/>
  <c r="AH110" i="5"/>
  <c r="AI110" i="5"/>
  <c r="AJ110" i="5"/>
  <c r="Z111" i="5"/>
  <c r="AA111" i="5"/>
  <c r="AB111" i="5"/>
  <c r="AC111" i="5"/>
  <c r="AD111" i="5"/>
  <c r="AE111" i="5"/>
  <c r="AF111" i="5"/>
  <c r="AG111" i="5"/>
  <c r="AH111" i="5"/>
  <c r="AI111" i="5"/>
  <c r="AJ111" i="5" s="1"/>
  <c r="Z112" i="5"/>
  <c r="AA112" i="5"/>
  <c r="AB112" i="5"/>
  <c r="AC112" i="5"/>
  <c r="AD112" i="5"/>
  <c r="AE112" i="5"/>
  <c r="AF112" i="5"/>
  <c r="AG112" i="5"/>
  <c r="AH112" i="5"/>
  <c r="AI112" i="5"/>
  <c r="AJ112" i="5" s="1"/>
  <c r="Z113" i="5"/>
  <c r="AA113" i="5"/>
  <c r="AB113" i="5"/>
  <c r="AC113" i="5"/>
  <c r="AD113" i="5"/>
  <c r="AE113" i="5"/>
  <c r="AF113" i="5"/>
  <c r="AG113" i="5"/>
  <c r="AH113" i="5"/>
  <c r="AI113" i="5"/>
  <c r="AJ113" i="5"/>
  <c r="Z114" i="5"/>
  <c r="AA114" i="5"/>
  <c r="AB114" i="5"/>
  <c r="AC114" i="5"/>
  <c r="AD114" i="5"/>
  <c r="AE114" i="5"/>
  <c r="AF114" i="5"/>
  <c r="AG114" i="5"/>
  <c r="AH114" i="5"/>
  <c r="AI114" i="5"/>
  <c r="AJ114" i="5"/>
  <c r="Z115" i="5"/>
  <c r="AA115" i="5"/>
  <c r="AB115" i="5"/>
  <c r="AC115" i="5"/>
  <c r="AD115" i="5"/>
  <c r="AE115" i="5"/>
  <c r="AF115" i="5"/>
  <c r="AG115" i="5"/>
  <c r="AH115" i="5"/>
  <c r="AI115" i="5"/>
  <c r="AJ115" i="5" s="1"/>
  <c r="Z116" i="5"/>
  <c r="AA116" i="5"/>
  <c r="AB116" i="5"/>
  <c r="AC116" i="5"/>
  <c r="AD116" i="5"/>
  <c r="AE116" i="5"/>
  <c r="AF116" i="5"/>
  <c r="AG116" i="5"/>
  <c r="AH116" i="5"/>
  <c r="AI116" i="5"/>
  <c r="AJ116" i="5" s="1"/>
  <c r="Z117" i="5"/>
  <c r="AA117" i="5"/>
  <c r="AB117" i="5"/>
  <c r="AC117" i="5"/>
  <c r="AD117" i="5"/>
  <c r="AE117" i="5"/>
  <c r="AF117" i="5"/>
  <c r="AG117" i="5"/>
  <c r="AH117" i="5"/>
  <c r="AI117" i="5"/>
  <c r="AJ117" i="5"/>
  <c r="Z118" i="5"/>
  <c r="AA118" i="5"/>
  <c r="AB118" i="5"/>
  <c r="AC118" i="5"/>
  <c r="AD118" i="5"/>
  <c r="AE118" i="5"/>
  <c r="AF118" i="5"/>
  <c r="AG118" i="5"/>
  <c r="AH118" i="5"/>
  <c r="AI118" i="5"/>
  <c r="AJ118" i="5"/>
  <c r="Z119" i="5"/>
  <c r="AA119" i="5"/>
  <c r="AB119" i="5"/>
  <c r="AC119" i="5"/>
  <c r="AD119" i="5"/>
  <c r="AE119" i="5"/>
  <c r="AF119" i="5"/>
  <c r="AG119" i="5"/>
  <c r="AH119" i="5"/>
  <c r="AI119" i="5"/>
  <c r="AJ119" i="5" s="1"/>
  <c r="Z120" i="5"/>
  <c r="AA120" i="5"/>
  <c r="AB120" i="5"/>
  <c r="AC120" i="5"/>
  <c r="AD120" i="5"/>
  <c r="AE120" i="5"/>
  <c r="AF120" i="5"/>
  <c r="AG120" i="5"/>
  <c r="AH120" i="5"/>
  <c r="AI120" i="5"/>
  <c r="AJ120" i="5" s="1"/>
  <c r="Z121" i="5"/>
  <c r="AA121" i="5"/>
  <c r="AB121" i="5"/>
  <c r="AC121" i="5"/>
  <c r="AD121" i="5"/>
  <c r="AE121" i="5"/>
  <c r="AF121" i="5"/>
  <c r="AG121" i="5"/>
  <c r="AH121" i="5"/>
  <c r="AI121" i="5"/>
  <c r="AJ121" i="5"/>
  <c r="Z122" i="5"/>
  <c r="AA122" i="5"/>
  <c r="AB122" i="5"/>
  <c r="AC122" i="5"/>
  <c r="AD122" i="5"/>
  <c r="AE122" i="5"/>
  <c r="AF122" i="5"/>
  <c r="AG122" i="5"/>
  <c r="AH122" i="5"/>
  <c r="AI122" i="5"/>
  <c r="AJ122" i="5"/>
  <c r="Z123" i="5"/>
  <c r="AA123" i="5"/>
  <c r="AB123" i="5"/>
  <c r="AC123" i="5"/>
  <c r="AD123" i="5"/>
  <c r="AE123" i="5"/>
  <c r="AF123" i="5"/>
  <c r="AG123" i="5"/>
  <c r="AH123" i="5"/>
  <c r="AI123" i="5"/>
  <c r="AJ123" i="5" s="1"/>
  <c r="Z124" i="5"/>
  <c r="AA124" i="5"/>
  <c r="AB124" i="5"/>
  <c r="AC124" i="5"/>
  <c r="AD124" i="5"/>
  <c r="AE124" i="5"/>
  <c r="AF124" i="5"/>
  <c r="AG124" i="5"/>
  <c r="AH124" i="5"/>
  <c r="AI124" i="5"/>
  <c r="AJ124" i="5" s="1"/>
  <c r="Z125" i="5"/>
  <c r="AA125" i="5"/>
  <c r="AB125" i="5"/>
  <c r="AC125" i="5"/>
  <c r="AD125" i="5"/>
  <c r="AE125" i="5"/>
  <c r="AF125" i="5"/>
  <c r="AG125" i="5"/>
  <c r="AH125" i="5"/>
  <c r="AI125" i="5"/>
  <c r="AJ125" i="5"/>
  <c r="Z126" i="5"/>
  <c r="AA126" i="5"/>
  <c r="AB126" i="5"/>
  <c r="AC126" i="5"/>
  <c r="AD126" i="5"/>
  <c r="AE126" i="5"/>
  <c r="AF126" i="5"/>
  <c r="AG126" i="5"/>
  <c r="AH126" i="5"/>
  <c r="AI126" i="5"/>
  <c r="AJ126" i="5"/>
  <c r="Z127" i="5"/>
  <c r="AA127" i="5"/>
  <c r="AB127" i="5"/>
  <c r="AC127" i="5"/>
  <c r="AD127" i="5"/>
  <c r="AE127" i="5"/>
  <c r="AF127" i="5"/>
  <c r="AG127" i="5"/>
  <c r="AH127" i="5"/>
  <c r="AI127" i="5"/>
  <c r="AJ127" i="5" s="1"/>
  <c r="Z128" i="5"/>
  <c r="AA128" i="5"/>
  <c r="AB128" i="5"/>
  <c r="AC128" i="5"/>
  <c r="AD128" i="5"/>
  <c r="AE128" i="5"/>
  <c r="AF128" i="5"/>
  <c r="AG128" i="5"/>
  <c r="AH128" i="5"/>
  <c r="AI128" i="5"/>
  <c r="AJ128" i="5" s="1"/>
  <c r="Z129" i="5"/>
  <c r="AA129" i="5"/>
  <c r="AB129" i="5"/>
  <c r="AC129" i="5"/>
  <c r="AD129" i="5"/>
  <c r="AE129" i="5"/>
  <c r="AF129" i="5"/>
  <c r="AG129" i="5"/>
  <c r="AH129" i="5"/>
  <c r="AI129" i="5"/>
  <c r="AJ129" i="5"/>
  <c r="Z130" i="5"/>
  <c r="AA130" i="5"/>
  <c r="AB130" i="5"/>
  <c r="AC130" i="5"/>
  <c r="AD130" i="5"/>
  <c r="AE130" i="5"/>
  <c r="AF130" i="5"/>
  <c r="AG130" i="5"/>
  <c r="AH130" i="5"/>
  <c r="AI130" i="5"/>
  <c r="AJ130" i="5"/>
  <c r="Z131" i="5"/>
  <c r="AA131" i="5"/>
  <c r="AB131" i="5"/>
  <c r="AC131" i="5"/>
  <c r="AD131" i="5"/>
  <c r="AE131" i="5"/>
  <c r="AF131" i="5"/>
  <c r="AG131" i="5"/>
  <c r="AH131" i="5"/>
  <c r="AI131" i="5"/>
  <c r="AJ131" i="5" s="1"/>
  <c r="Z132" i="5"/>
  <c r="AA132" i="5"/>
  <c r="AB132" i="5"/>
  <c r="AC132" i="5"/>
  <c r="AD132" i="5"/>
  <c r="AE132" i="5"/>
  <c r="AF132" i="5"/>
  <c r="AG132" i="5"/>
  <c r="AH132" i="5"/>
  <c r="AI132" i="5"/>
  <c r="AJ132" i="5" s="1"/>
  <c r="Z133" i="5"/>
  <c r="AA133" i="5"/>
  <c r="AB133" i="5"/>
  <c r="AC133" i="5"/>
  <c r="AD133" i="5"/>
  <c r="AE133" i="5"/>
  <c r="AF133" i="5"/>
  <c r="AG133" i="5"/>
  <c r="AH133" i="5"/>
  <c r="AI133" i="5"/>
  <c r="AJ133" i="5"/>
  <c r="Z134" i="5"/>
  <c r="AA134" i="5"/>
  <c r="AB134" i="5"/>
  <c r="AC134" i="5"/>
  <c r="AD134" i="5"/>
  <c r="AE134" i="5"/>
  <c r="AF134" i="5"/>
  <c r="AG134" i="5"/>
  <c r="AH134" i="5"/>
  <c r="AI134" i="5"/>
  <c r="AJ134" i="5"/>
  <c r="Z135" i="5"/>
  <c r="AA135" i="5"/>
  <c r="AB135" i="5"/>
  <c r="AC135" i="5"/>
  <c r="AD135" i="5"/>
  <c r="AE135" i="5"/>
  <c r="AF135" i="5"/>
  <c r="AG135" i="5"/>
  <c r="AH135" i="5"/>
  <c r="AI135" i="5"/>
  <c r="AJ135" i="5" s="1"/>
  <c r="Z136" i="5"/>
  <c r="AA136" i="5"/>
  <c r="AB136" i="5"/>
  <c r="AC136" i="5"/>
  <c r="AD136" i="5"/>
  <c r="AE136" i="5"/>
  <c r="AF136" i="5"/>
  <c r="AG136" i="5"/>
  <c r="AH136" i="5"/>
  <c r="AI136" i="5"/>
  <c r="AJ136" i="5" s="1"/>
  <c r="Z137" i="5"/>
  <c r="AA137" i="5"/>
  <c r="AB137" i="5"/>
  <c r="AC137" i="5"/>
  <c r="AD137" i="5"/>
  <c r="AE137" i="5"/>
  <c r="AF137" i="5"/>
  <c r="AG137" i="5"/>
  <c r="AH137" i="5"/>
  <c r="AI137" i="5"/>
  <c r="AJ137" i="5"/>
  <c r="Z138" i="5"/>
  <c r="AA138" i="5"/>
  <c r="AB138" i="5"/>
  <c r="AC138" i="5"/>
  <c r="AD138" i="5"/>
  <c r="AE138" i="5"/>
  <c r="AF138" i="5"/>
  <c r="AG138" i="5"/>
  <c r="AH138" i="5"/>
  <c r="AI138" i="5"/>
  <c r="AJ138" i="5"/>
  <c r="Z139" i="5"/>
  <c r="AA139" i="5"/>
  <c r="AB139" i="5"/>
  <c r="AC139" i="5"/>
  <c r="AD139" i="5"/>
  <c r="AE139" i="5"/>
  <c r="AF139" i="5"/>
  <c r="AG139" i="5"/>
  <c r="AH139" i="5"/>
  <c r="AI139" i="5"/>
  <c r="AJ139" i="5" s="1"/>
  <c r="Z140" i="5"/>
  <c r="AA140" i="5"/>
  <c r="AB140" i="5"/>
  <c r="AC140" i="5"/>
  <c r="AD140" i="5"/>
  <c r="AE140" i="5"/>
  <c r="AF140" i="5"/>
  <c r="AG140" i="5"/>
  <c r="AH140" i="5"/>
  <c r="AI140" i="5"/>
  <c r="AJ140" i="5" s="1"/>
  <c r="Z141" i="5"/>
  <c r="AA141" i="5"/>
  <c r="AB141" i="5"/>
  <c r="AC141" i="5"/>
  <c r="AD141" i="5"/>
  <c r="AE141" i="5"/>
  <c r="AF141" i="5"/>
  <c r="AG141" i="5"/>
  <c r="AH141" i="5"/>
  <c r="AI141" i="5"/>
  <c r="AJ141" i="5"/>
  <c r="Z142" i="5"/>
  <c r="AA142" i="5"/>
  <c r="AB142" i="5"/>
  <c r="AC142" i="5"/>
  <c r="AD142" i="5"/>
  <c r="AE142" i="5"/>
  <c r="AF142" i="5"/>
  <c r="AG142" i="5"/>
  <c r="AH142" i="5"/>
  <c r="AI142" i="5"/>
  <c r="AJ142" i="5"/>
  <c r="Z143" i="5"/>
  <c r="AA143" i="5"/>
  <c r="AB143" i="5"/>
  <c r="AC143" i="5"/>
  <c r="AD143" i="5"/>
  <c r="AE143" i="5"/>
  <c r="AF143" i="5"/>
  <c r="AG143" i="5"/>
  <c r="AH143" i="5"/>
  <c r="AI143" i="5"/>
  <c r="AJ143" i="5" s="1"/>
  <c r="Z144" i="5"/>
  <c r="AA144" i="5"/>
  <c r="AB144" i="5"/>
  <c r="AC144" i="5"/>
  <c r="AD144" i="5"/>
  <c r="AE144" i="5"/>
  <c r="AF144" i="5"/>
  <c r="AG144" i="5"/>
  <c r="AH144" i="5"/>
  <c r="AI144" i="5"/>
  <c r="AJ144" i="5" s="1"/>
  <c r="Z145" i="5"/>
  <c r="AA145" i="5"/>
  <c r="AB145" i="5"/>
  <c r="AC145" i="5"/>
  <c r="AD145" i="5"/>
  <c r="AE145" i="5"/>
  <c r="AF145" i="5"/>
  <c r="AG145" i="5"/>
  <c r="AH145" i="5"/>
  <c r="AI145" i="5"/>
  <c r="AJ145" i="5"/>
  <c r="Z146" i="5"/>
  <c r="AA146" i="5"/>
  <c r="AB146" i="5"/>
  <c r="AC146" i="5"/>
  <c r="AD146" i="5"/>
  <c r="AE146" i="5"/>
  <c r="AF146" i="5"/>
  <c r="AG146" i="5"/>
  <c r="AH146" i="5"/>
  <c r="AI146" i="5"/>
  <c r="AJ146" i="5"/>
  <c r="Z147" i="5"/>
  <c r="AA147" i="5"/>
  <c r="AB147" i="5"/>
  <c r="AC147" i="5"/>
  <c r="AD147" i="5"/>
  <c r="AE147" i="5"/>
  <c r="AF147" i="5"/>
  <c r="AG147" i="5"/>
  <c r="AH147" i="5"/>
  <c r="AI147" i="5"/>
  <c r="AJ147" i="5" s="1"/>
  <c r="Z148" i="5"/>
  <c r="AA148" i="5"/>
  <c r="AB148" i="5"/>
  <c r="AC148" i="5"/>
  <c r="AD148" i="5"/>
  <c r="AE148" i="5"/>
  <c r="AF148" i="5"/>
  <c r="AG148" i="5"/>
  <c r="AH148" i="5"/>
  <c r="AI148" i="5"/>
  <c r="AJ148" i="5" s="1"/>
  <c r="Z149" i="5"/>
  <c r="AA149" i="5"/>
  <c r="AB149" i="5"/>
  <c r="AC149" i="5"/>
  <c r="AD149" i="5"/>
  <c r="AE149" i="5"/>
  <c r="AF149" i="5"/>
  <c r="AG149" i="5"/>
  <c r="AH149" i="5"/>
  <c r="AI149" i="5"/>
  <c r="AJ149" i="5"/>
  <c r="Z150" i="5"/>
  <c r="AA150" i="5"/>
  <c r="AB150" i="5"/>
  <c r="AC150" i="5"/>
  <c r="AD150" i="5"/>
  <c r="AE150" i="5"/>
  <c r="AF150" i="5"/>
  <c r="AG150" i="5"/>
  <c r="AH150" i="5"/>
  <c r="AI150" i="5"/>
  <c r="AJ150" i="5"/>
  <c r="Z151" i="5"/>
  <c r="AA151" i="5"/>
  <c r="AB151" i="5"/>
  <c r="AC151" i="5"/>
  <c r="AD151" i="5"/>
  <c r="AE151" i="5"/>
  <c r="AF151" i="5"/>
  <c r="AG151" i="5"/>
  <c r="AH151" i="5"/>
  <c r="AI151" i="5"/>
  <c r="AJ151" i="5" s="1"/>
  <c r="Z152" i="5"/>
  <c r="AA152" i="5"/>
  <c r="AB152" i="5"/>
  <c r="AC152" i="5"/>
  <c r="AD152" i="5"/>
  <c r="AE152" i="5"/>
  <c r="AF152" i="5"/>
  <c r="AG152" i="5"/>
  <c r="AH152" i="5"/>
  <c r="AI152" i="5"/>
  <c r="AJ152" i="5" s="1"/>
  <c r="Z153" i="5"/>
  <c r="AA153" i="5"/>
  <c r="AB153" i="5"/>
  <c r="AC153" i="5"/>
  <c r="AD153" i="5"/>
  <c r="AE153" i="5"/>
  <c r="AF153" i="5"/>
  <c r="AG153" i="5"/>
  <c r="AH153" i="5"/>
  <c r="AI153" i="5"/>
  <c r="AJ153" i="5"/>
  <c r="Z154" i="5"/>
  <c r="AA154" i="5"/>
  <c r="AB154" i="5"/>
  <c r="AC154" i="5"/>
  <c r="AD154" i="5"/>
  <c r="AE154" i="5"/>
  <c r="AF154" i="5"/>
  <c r="AG154" i="5"/>
  <c r="AH154" i="5"/>
  <c r="AI154" i="5"/>
  <c r="AJ154" i="5"/>
  <c r="Z155" i="5"/>
  <c r="AA155" i="5"/>
  <c r="AB155" i="5"/>
  <c r="AC155" i="5"/>
  <c r="AD155" i="5"/>
  <c r="AE155" i="5"/>
  <c r="AF155" i="5"/>
  <c r="AG155" i="5"/>
  <c r="AH155" i="5"/>
  <c r="AI155" i="5"/>
  <c r="AJ155" i="5" s="1"/>
  <c r="Z156" i="5"/>
  <c r="AA156" i="5"/>
  <c r="AB156" i="5"/>
  <c r="AC156" i="5"/>
  <c r="AD156" i="5"/>
  <c r="AE156" i="5"/>
  <c r="AF156" i="5"/>
  <c r="AG156" i="5"/>
  <c r="AH156" i="5"/>
  <c r="AI156" i="5"/>
  <c r="AJ156" i="5" s="1"/>
  <c r="Z157" i="5"/>
  <c r="AA157" i="5"/>
  <c r="AB157" i="5"/>
  <c r="AC157" i="5"/>
  <c r="AD157" i="5"/>
  <c r="AE157" i="5"/>
  <c r="AF157" i="5"/>
  <c r="AG157" i="5"/>
  <c r="AH157" i="5"/>
  <c r="AI157" i="5"/>
  <c r="AJ157" i="5"/>
  <c r="Z158" i="5"/>
  <c r="AA158" i="5"/>
  <c r="AB158" i="5"/>
  <c r="AC158" i="5"/>
  <c r="AD158" i="5"/>
  <c r="AE158" i="5"/>
  <c r="AF158" i="5"/>
  <c r="AG158" i="5"/>
  <c r="AH158" i="5"/>
  <c r="AI158" i="5"/>
  <c r="AJ158" i="5"/>
  <c r="Z159" i="5"/>
  <c r="AA159" i="5"/>
  <c r="AB159" i="5"/>
  <c r="AC159" i="5"/>
  <c r="AD159" i="5"/>
  <c r="AE159" i="5"/>
  <c r="AF159" i="5"/>
  <c r="AG159" i="5"/>
  <c r="AH159" i="5"/>
  <c r="AI159" i="5"/>
  <c r="AJ159" i="5" s="1"/>
  <c r="Z160" i="5"/>
  <c r="AA160" i="5"/>
  <c r="AB160" i="5"/>
  <c r="AC160" i="5"/>
  <c r="AD160" i="5"/>
  <c r="AE160" i="5"/>
  <c r="AF160" i="5"/>
  <c r="AG160" i="5"/>
  <c r="AH160" i="5"/>
  <c r="AI160" i="5"/>
  <c r="AJ160" i="5" s="1"/>
  <c r="Z161" i="5"/>
  <c r="AA161" i="5"/>
  <c r="AB161" i="5"/>
  <c r="AC161" i="5"/>
  <c r="AD161" i="5"/>
  <c r="AE161" i="5"/>
  <c r="AF161" i="5"/>
  <c r="AG161" i="5"/>
  <c r="AH161" i="5"/>
  <c r="AI161" i="5"/>
  <c r="AJ161" i="5"/>
  <c r="Z162" i="5"/>
  <c r="AA162" i="5"/>
  <c r="AB162" i="5"/>
  <c r="AC162" i="5"/>
  <c r="AD162" i="5"/>
  <c r="AE162" i="5"/>
  <c r="AF162" i="5"/>
  <c r="AG162" i="5"/>
  <c r="AH162" i="5"/>
  <c r="AI162" i="5"/>
  <c r="AJ162" i="5"/>
  <c r="Z163" i="5"/>
  <c r="AA163" i="5"/>
  <c r="AB163" i="5"/>
  <c r="AC163" i="5"/>
  <c r="AD163" i="5"/>
  <c r="AE163" i="5"/>
  <c r="AF163" i="5"/>
  <c r="AG163" i="5"/>
  <c r="AH163" i="5"/>
  <c r="AI163" i="5"/>
  <c r="AJ163" i="5" s="1"/>
  <c r="Z164" i="5"/>
  <c r="AA164" i="5"/>
  <c r="AB164" i="5"/>
  <c r="AC164" i="5"/>
  <c r="AD164" i="5"/>
  <c r="AE164" i="5"/>
  <c r="AF164" i="5"/>
  <c r="AG164" i="5"/>
  <c r="AH164" i="5"/>
  <c r="AI164" i="5"/>
  <c r="AJ164" i="5" s="1"/>
  <c r="Z165" i="5"/>
  <c r="AA165" i="5"/>
  <c r="AB165" i="5"/>
  <c r="AC165" i="5"/>
  <c r="AD165" i="5"/>
  <c r="AE165" i="5"/>
  <c r="AF165" i="5"/>
  <c r="AG165" i="5"/>
  <c r="AH165" i="5"/>
  <c r="AI165" i="5"/>
  <c r="AJ165" i="5"/>
  <c r="Z166" i="5"/>
  <c r="AA166" i="5"/>
  <c r="AB166" i="5"/>
  <c r="AC166" i="5"/>
  <c r="AD166" i="5"/>
  <c r="AE166" i="5"/>
  <c r="AF166" i="5"/>
  <c r="AG166" i="5"/>
  <c r="AH166" i="5"/>
  <c r="AI166" i="5"/>
  <c r="AJ166" i="5"/>
  <c r="Z167" i="5"/>
  <c r="AA167" i="5"/>
  <c r="AB167" i="5"/>
  <c r="AC167" i="5"/>
  <c r="AD167" i="5"/>
  <c r="AE167" i="5"/>
  <c r="AF167" i="5"/>
  <c r="AG167" i="5"/>
  <c r="AH167" i="5"/>
  <c r="AI167" i="5"/>
  <c r="AJ167" i="5" s="1"/>
  <c r="Z168" i="5"/>
  <c r="AA168" i="5"/>
  <c r="AB168" i="5"/>
  <c r="AC168" i="5"/>
  <c r="AD168" i="5"/>
  <c r="AE168" i="5"/>
  <c r="AF168" i="5"/>
  <c r="AG168" i="5"/>
  <c r="AH168" i="5"/>
  <c r="AI168" i="5"/>
  <c r="AJ168" i="5" s="1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AA54" i="4"/>
  <c r="AB54" i="4"/>
  <c r="AC54" i="4"/>
  <c r="AD54" i="4"/>
  <c r="AE54" i="4"/>
  <c r="AF54" i="4"/>
  <c r="AG54" i="4"/>
  <c r="AH54" i="4"/>
  <c r="AI54" i="4"/>
  <c r="AJ54" i="4" s="1"/>
  <c r="AA20" i="4"/>
  <c r="AB20" i="4"/>
  <c r="AC20" i="4"/>
  <c r="AD20" i="4"/>
  <c r="AE20" i="4"/>
  <c r="AF20" i="4"/>
  <c r="AG20" i="4"/>
  <c r="AH20" i="4"/>
  <c r="AA21" i="4"/>
  <c r="AB21" i="4"/>
  <c r="AC21" i="4"/>
  <c r="AD21" i="4"/>
  <c r="AE21" i="4"/>
  <c r="AF21" i="4"/>
  <c r="AG21" i="4"/>
  <c r="AH21" i="4"/>
  <c r="AA22" i="4"/>
  <c r="AB22" i="4"/>
  <c r="AC22" i="4"/>
  <c r="AD22" i="4"/>
  <c r="AE22" i="4"/>
  <c r="AF22" i="4"/>
  <c r="AG22" i="4"/>
  <c r="AH22" i="4"/>
  <c r="AI22" i="4"/>
  <c r="AJ22" i="4" s="1"/>
  <c r="AA23" i="4"/>
  <c r="AB23" i="4"/>
  <c r="AC23" i="4"/>
  <c r="AD23" i="4"/>
  <c r="AE23" i="4"/>
  <c r="AF23" i="4"/>
  <c r="AG23" i="4"/>
  <c r="AH23" i="4"/>
  <c r="AI23" i="4"/>
  <c r="AJ23" i="4" s="1"/>
  <c r="AA24" i="4"/>
  <c r="AB24" i="4"/>
  <c r="AC24" i="4"/>
  <c r="AD24" i="4"/>
  <c r="AE24" i="4"/>
  <c r="AF24" i="4"/>
  <c r="AG24" i="4"/>
  <c r="AH24" i="4"/>
  <c r="AI24" i="4"/>
  <c r="AJ24" i="4" s="1"/>
  <c r="AA25" i="4"/>
  <c r="AB25" i="4"/>
  <c r="AC25" i="4"/>
  <c r="AD25" i="4"/>
  <c r="AE25" i="4"/>
  <c r="AF25" i="4"/>
  <c r="AG25" i="4"/>
  <c r="AH25" i="4"/>
  <c r="AI25" i="4"/>
  <c r="AJ25" i="4" s="1"/>
  <c r="AA26" i="4"/>
  <c r="AB26" i="4"/>
  <c r="AC26" i="4"/>
  <c r="AD26" i="4"/>
  <c r="AE26" i="4"/>
  <c r="AF26" i="4"/>
  <c r="AG26" i="4"/>
  <c r="AH26" i="4"/>
  <c r="AI26" i="4"/>
  <c r="AJ26" i="4" s="1"/>
  <c r="AA27" i="4"/>
  <c r="AB27" i="4"/>
  <c r="AC27" i="4"/>
  <c r="AD27" i="4"/>
  <c r="AE27" i="4"/>
  <c r="AF27" i="4"/>
  <c r="AG27" i="4"/>
  <c r="AH27" i="4"/>
  <c r="AI27" i="4"/>
  <c r="AJ27" i="4" s="1"/>
  <c r="AA28" i="4"/>
  <c r="AB28" i="4"/>
  <c r="AC28" i="4"/>
  <c r="AD28" i="4"/>
  <c r="AE28" i="4"/>
  <c r="AF28" i="4"/>
  <c r="AG28" i="4"/>
  <c r="AH28" i="4"/>
  <c r="AI28" i="4"/>
  <c r="AJ28" i="4" s="1"/>
  <c r="AA29" i="4"/>
  <c r="AB29" i="4"/>
  <c r="AC29" i="4"/>
  <c r="AD29" i="4"/>
  <c r="AE29" i="4"/>
  <c r="AF29" i="4"/>
  <c r="AG29" i="4"/>
  <c r="AH29" i="4"/>
  <c r="AI29" i="4"/>
  <c r="AJ29" i="4" s="1"/>
  <c r="AA30" i="4"/>
  <c r="AB30" i="4"/>
  <c r="AC30" i="4"/>
  <c r="AD30" i="4"/>
  <c r="AE30" i="4"/>
  <c r="AF30" i="4"/>
  <c r="AG30" i="4"/>
  <c r="AH30" i="4"/>
  <c r="AI30" i="4"/>
  <c r="AJ30" i="4" s="1"/>
  <c r="AA31" i="4"/>
  <c r="AB31" i="4"/>
  <c r="AC31" i="4"/>
  <c r="AD31" i="4"/>
  <c r="AE31" i="4"/>
  <c r="AF31" i="4"/>
  <c r="AG31" i="4"/>
  <c r="AH31" i="4"/>
  <c r="AI31" i="4"/>
  <c r="AJ31" i="4" s="1"/>
  <c r="AA32" i="4"/>
  <c r="AB32" i="4"/>
  <c r="AC32" i="4"/>
  <c r="AD32" i="4"/>
  <c r="AE32" i="4"/>
  <c r="AF32" i="4"/>
  <c r="AG32" i="4"/>
  <c r="AH32" i="4"/>
  <c r="AI32" i="4"/>
  <c r="AJ32" i="4" s="1"/>
  <c r="AA33" i="4"/>
  <c r="AB33" i="4"/>
  <c r="AC33" i="4"/>
  <c r="AD33" i="4"/>
  <c r="AE33" i="4"/>
  <c r="AF33" i="4"/>
  <c r="AG33" i="4"/>
  <c r="AH33" i="4"/>
  <c r="AI33" i="4"/>
  <c r="AJ33" i="4" s="1"/>
  <c r="AA34" i="4"/>
  <c r="AB34" i="4"/>
  <c r="AC34" i="4"/>
  <c r="AD34" i="4"/>
  <c r="AE34" i="4"/>
  <c r="AF34" i="4"/>
  <c r="AG34" i="4"/>
  <c r="AH34" i="4"/>
  <c r="AI34" i="4"/>
  <c r="AJ34" i="4" s="1"/>
  <c r="AA35" i="4"/>
  <c r="AB35" i="4"/>
  <c r="AC35" i="4"/>
  <c r="AD35" i="4"/>
  <c r="AE35" i="4"/>
  <c r="AF35" i="4"/>
  <c r="AG35" i="4"/>
  <c r="AH35" i="4"/>
  <c r="AI35" i="4"/>
  <c r="AJ35" i="4" s="1"/>
  <c r="AA36" i="4"/>
  <c r="AB36" i="4"/>
  <c r="AC36" i="4"/>
  <c r="AD36" i="4"/>
  <c r="AE36" i="4"/>
  <c r="AF36" i="4"/>
  <c r="AG36" i="4"/>
  <c r="AH36" i="4"/>
  <c r="AI36" i="4"/>
  <c r="AJ36" i="4" s="1"/>
  <c r="AA37" i="4"/>
  <c r="AB37" i="4"/>
  <c r="AC37" i="4"/>
  <c r="AD37" i="4"/>
  <c r="AE37" i="4"/>
  <c r="AF37" i="4"/>
  <c r="AG37" i="4"/>
  <c r="AH37" i="4"/>
  <c r="AI37" i="4"/>
  <c r="AJ37" i="4" s="1"/>
  <c r="AA38" i="4"/>
  <c r="AB38" i="4"/>
  <c r="AC38" i="4"/>
  <c r="AD38" i="4"/>
  <c r="AE38" i="4"/>
  <c r="AF38" i="4"/>
  <c r="AG38" i="4"/>
  <c r="AH38" i="4"/>
  <c r="AI38" i="4"/>
  <c r="AJ38" i="4" s="1"/>
  <c r="AA39" i="4"/>
  <c r="AB39" i="4"/>
  <c r="AC39" i="4"/>
  <c r="AD39" i="4"/>
  <c r="AE39" i="4"/>
  <c r="AF39" i="4"/>
  <c r="AG39" i="4"/>
  <c r="AH39" i="4"/>
  <c r="AI39" i="4"/>
  <c r="AJ39" i="4" s="1"/>
  <c r="AA40" i="4"/>
  <c r="AB40" i="4"/>
  <c r="AC40" i="4"/>
  <c r="AD40" i="4"/>
  <c r="AE40" i="4"/>
  <c r="AF40" i="4"/>
  <c r="AG40" i="4"/>
  <c r="AH40" i="4"/>
  <c r="AI40" i="4"/>
  <c r="AJ40" i="4" s="1"/>
  <c r="AA41" i="4"/>
  <c r="AB41" i="4"/>
  <c r="AC41" i="4"/>
  <c r="AD41" i="4"/>
  <c r="AE41" i="4"/>
  <c r="AF41" i="4"/>
  <c r="AG41" i="4"/>
  <c r="AH41" i="4"/>
  <c r="AI41" i="4"/>
  <c r="AJ41" i="4" s="1"/>
  <c r="AA42" i="4"/>
  <c r="AB42" i="4"/>
  <c r="AC42" i="4"/>
  <c r="AD42" i="4"/>
  <c r="AE42" i="4"/>
  <c r="AF42" i="4"/>
  <c r="AG42" i="4"/>
  <c r="AH42" i="4"/>
  <c r="AI42" i="4"/>
  <c r="AJ42" i="4" s="1"/>
  <c r="AA43" i="4"/>
  <c r="AB43" i="4"/>
  <c r="AC43" i="4"/>
  <c r="AD43" i="4"/>
  <c r="AE43" i="4"/>
  <c r="AF43" i="4"/>
  <c r="AG43" i="4"/>
  <c r="AH43" i="4"/>
  <c r="AI43" i="4"/>
  <c r="AJ43" i="4" s="1"/>
  <c r="AA44" i="4"/>
  <c r="AB44" i="4"/>
  <c r="AC44" i="4"/>
  <c r="AD44" i="4"/>
  <c r="AE44" i="4"/>
  <c r="AF44" i="4"/>
  <c r="AG44" i="4"/>
  <c r="AH44" i="4"/>
  <c r="AI44" i="4"/>
  <c r="AJ44" i="4" s="1"/>
  <c r="AA45" i="4"/>
  <c r="AB45" i="4"/>
  <c r="AC45" i="4"/>
  <c r="AD45" i="4"/>
  <c r="AE45" i="4"/>
  <c r="AF45" i="4"/>
  <c r="AG45" i="4"/>
  <c r="AH45" i="4"/>
  <c r="AI45" i="4"/>
  <c r="AJ45" i="4" s="1"/>
  <c r="AA46" i="4"/>
  <c r="AB46" i="4"/>
  <c r="AC46" i="4"/>
  <c r="AD46" i="4"/>
  <c r="AE46" i="4"/>
  <c r="AF46" i="4"/>
  <c r="AG46" i="4"/>
  <c r="AH46" i="4"/>
  <c r="AI46" i="4"/>
  <c r="AJ46" i="4" s="1"/>
  <c r="AA47" i="4"/>
  <c r="AB47" i="4"/>
  <c r="AC47" i="4"/>
  <c r="AD47" i="4"/>
  <c r="AE47" i="4"/>
  <c r="AF47" i="4"/>
  <c r="AG47" i="4"/>
  <c r="AH47" i="4"/>
  <c r="AI47" i="4"/>
  <c r="AJ47" i="4" s="1"/>
  <c r="AA48" i="4"/>
  <c r="AB48" i="4"/>
  <c r="AC48" i="4"/>
  <c r="AD48" i="4"/>
  <c r="AE48" i="4"/>
  <c r="AF48" i="4"/>
  <c r="AG48" i="4"/>
  <c r="AH48" i="4"/>
  <c r="AI48" i="4"/>
  <c r="AJ48" i="4" s="1"/>
  <c r="AA49" i="4"/>
  <c r="AB49" i="4"/>
  <c r="AC49" i="4"/>
  <c r="AD49" i="4"/>
  <c r="AE49" i="4"/>
  <c r="AF49" i="4"/>
  <c r="AG49" i="4"/>
  <c r="AH49" i="4"/>
  <c r="AI49" i="4"/>
  <c r="AJ49" i="4" s="1"/>
  <c r="AA50" i="4"/>
  <c r="AB50" i="4"/>
  <c r="AC50" i="4"/>
  <c r="AD50" i="4"/>
  <c r="AE50" i="4"/>
  <c r="AF50" i="4"/>
  <c r="AG50" i="4"/>
  <c r="AH50" i="4"/>
  <c r="AI50" i="4"/>
  <c r="AJ50" i="4" s="1"/>
  <c r="AA51" i="4"/>
  <c r="AB51" i="4"/>
  <c r="AC51" i="4"/>
  <c r="AD51" i="4"/>
  <c r="AE51" i="4"/>
  <c r="AF51" i="4"/>
  <c r="AG51" i="4"/>
  <c r="AH51" i="4"/>
  <c r="AI51" i="4"/>
  <c r="AJ51" i="4" s="1"/>
  <c r="AA52" i="4"/>
  <c r="AB52" i="4"/>
  <c r="AC52" i="4"/>
  <c r="AD52" i="4"/>
  <c r="AE52" i="4"/>
  <c r="AF52" i="4"/>
  <c r="AG52" i="4"/>
  <c r="AH52" i="4"/>
  <c r="AI52" i="4"/>
  <c r="AJ52" i="4" s="1"/>
  <c r="AA53" i="4"/>
  <c r="AB53" i="4"/>
  <c r="AC53" i="4"/>
  <c r="AD53" i="4"/>
  <c r="AI20" i="4" s="1"/>
  <c r="AJ20" i="4" s="1"/>
  <c r="AE53" i="4"/>
  <c r="AF53" i="4"/>
  <c r="AG53" i="4"/>
  <c r="AH53" i="4"/>
  <c r="AI53" i="4"/>
  <c r="AJ53" i="4" s="1"/>
  <c r="L21" i="4"/>
  <c r="M21" i="4" s="1"/>
  <c r="L22" i="4"/>
  <c r="M22" i="4" s="1"/>
  <c r="L23" i="4"/>
  <c r="M23" i="4" s="1"/>
  <c r="L24" i="4"/>
  <c r="M24" i="4" s="1"/>
  <c r="L25" i="4"/>
  <c r="M25" i="4" s="1"/>
  <c r="L26" i="4"/>
  <c r="M26" i="4" s="1"/>
  <c r="L27" i="4"/>
  <c r="M27" i="4" s="1"/>
  <c r="L28" i="4"/>
  <c r="M28" i="4" s="1"/>
  <c r="L29" i="4"/>
  <c r="M29" i="4" s="1"/>
  <c r="L30" i="4"/>
  <c r="M30" i="4" s="1"/>
  <c r="L31" i="4"/>
  <c r="M31" i="4" s="1"/>
  <c r="L32" i="4"/>
  <c r="M32" i="4" s="1"/>
  <c r="L33" i="4"/>
  <c r="M33" i="4" s="1"/>
  <c r="L34" i="4"/>
  <c r="M34" i="4" s="1"/>
  <c r="L35" i="4"/>
  <c r="M35" i="4" s="1"/>
  <c r="L36" i="4"/>
  <c r="M36" i="4" s="1"/>
  <c r="L37" i="4"/>
  <c r="M37" i="4" s="1"/>
  <c r="L38" i="4"/>
  <c r="M38" i="4" s="1"/>
  <c r="L39" i="4"/>
  <c r="M39" i="4" s="1"/>
  <c r="L40" i="4"/>
  <c r="M40" i="4" s="1"/>
  <c r="L41" i="4"/>
  <c r="M41" i="4" s="1"/>
  <c r="L42" i="4"/>
  <c r="M42" i="4" s="1"/>
  <c r="L43" i="4"/>
  <c r="M43" i="4" s="1"/>
  <c r="L44" i="4"/>
  <c r="M44" i="4" s="1"/>
  <c r="L45" i="4"/>
  <c r="M45" i="4" s="1"/>
  <c r="L46" i="4"/>
  <c r="M46" i="4" s="1"/>
  <c r="L47" i="4"/>
  <c r="M47" i="4" s="1"/>
  <c r="L48" i="4"/>
  <c r="M48" i="4" s="1"/>
  <c r="L49" i="4"/>
  <c r="M49" i="4" s="1"/>
  <c r="L50" i="4"/>
  <c r="M50" i="4" s="1"/>
  <c r="L51" i="4"/>
  <c r="M51" i="4" s="1"/>
  <c r="L52" i="4"/>
  <c r="M52" i="4" s="1"/>
  <c r="L53" i="4"/>
  <c r="M53" i="4" s="1"/>
  <c r="L54" i="4"/>
  <c r="M54" i="4" s="1"/>
  <c r="Z20" i="2"/>
  <c r="AA20" i="2"/>
  <c r="AB20" i="2"/>
  <c r="AC20" i="2"/>
  <c r="AD20" i="2"/>
  <c r="AE20" i="2"/>
  <c r="AF20" i="2"/>
  <c r="AG20" i="2"/>
  <c r="AH20" i="2"/>
  <c r="Z21" i="2"/>
  <c r="AA21" i="2"/>
  <c r="AB21" i="2"/>
  <c r="AC21" i="2"/>
  <c r="AI20" i="2" s="1"/>
  <c r="AJ20" i="2" s="1"/>
  <c r="AD21" i="2"/>
  <c r="AE21" i="2"/>
  <c r="AF21" i="2"/>
  <c r="AG21" i="2"/>
  <c r="AH21" i="2"/>
  <c r="Z22" i="2"/>
  <c r="AA22" i="2"/>
  <c r="AB22" i="2"/>
  <c r="AC22" i="2"/>
  <c r="AD22" i="2"/>
  <c r="AE22" i="2"/>
  <c r="AF22" i="2"/>
  <c r="AG22" i="2"/>
  <c r="AH22" i="2"/>
  <c r="Z23" i="2"/>
  <c r="AA23" i="2"/>
  <c r="AB23" i="2"/>
  <c r="AC23" i="2"/>
  <c r="AI21" i="2" s="1"/>
  <c r="AJ21" i="2" s="1"/>
  <c r="AD23" i="2"/>
  <c r="AE23" i="2"/>
  <c r="AF23" i="2"/>
  <c r="AG23" i="2"/>
  <c r="AH23" i="2"/>
  <c r="AI23" i="2"/>
  <c r="AJ23" i="2" s="1"/>
  <c r="Z24" i="2"/>
  <c r="AA24" i="2"/>
  <c r="AB24" i="2"/>
  <c r="AC24" i="2"/>
  <c r="AD24" i="2"/>
  <c r="AE24" i="2"/>
  <c r="AF24" i="2"/>
  <c r="AG24" i="2"/>
  <c r="AH24" i="2"/>
  <c r="Z25" i="2"/>
  <c r="AA25" i="2"/>
  <c r="AB25" i="2"/>
  <c r="AC25" i="2"/>
  <c r="AD25" i="2"/>
  <c r="AE25" i="2"/>
  <c r="AF25" i="2"/>
  <c r="AG25" i="2"/>
  <c r="AH25" i="2"/>
  <c r="AI25" i="2"/>
  <c r="AJ25" i="2" s="1"/>
  <c r="L21" i="2"/>
  <c r="L22" i="2"/>
  <c r="L23" i="2"/>
  <c r="L24" i="2"/>
  <c r="L25" i="2"/>
  <c r="AH19" i="9"/>
  <c r="AG19" i="9"/>
  <c r="AF19" i="9"/>
  <c r="AE19" i="9"/>
  <c r="AD19" i="9"/>
  <c r="AC19" i="9"/>
  <c r="AA19" i="9"/>
  <c r="Z19" i="9"/>
  <c r="E15" i="9" s="1"/>
  <c r="AB19" i="9"/>
  <c r="E16" i="9"/>
  <c r="D16" i="9"/>
  <c r="AI15" i="9"/>
  <c r="C15" i="9"/>
  <c r="J15" i="9" s="1"/>
  <c r="AJ15" i="9" s="1"/>
  <c r="AI14" i="9"/>
  <c r="E14" i="9"/>
  <c r="C14" i="9"/>
  <c r="J14" i="9" s="1"/>
  <c r="AJ14" i="9" s="1"/>
  <c r="AI13" i="9"/>
  <c r="E13" i="9"/>
  <c r="C13" i="9"/>
  <c r="AI12" i="9"/>
  <c r="E12" i="9"/>
  <c r="C12" i="9"/>
  <c r="J12" i="9" s="1"/>
  <c r="AJ12" i="9" s="1"/>
  <c r="AI11" i="9"/>
  <c r="E11" i="9"/>
  <c r="C11" i="9"/>
  <c r="J11" i="9" s="1"/>
  <c r="AJ11" i="9" s="1"/>
  <c r="AI10" i="9"/>
  <c r="E10" i="9"/>
  <c r="C10" i="9"/>
  <c r="J10" i="9" s="1"/>
  <c r="AJ10" i="9" s="1"/>
  <c r="AI9" i="9"/>
  <c r="E9" i="9"/>
  <c r="C9" i="9"/>
  <c r="AI8" i="9"/>
  <c r="E8" i="9"/>
  <c r="C8" i="9"/>
  <c r="J8" i="9" s="1"/>
  <c r="AJ8" i="9" s="1"/>
  <c r="AI70" i="8" l="1"/>
  <c r="AJ70" i="8" s="1"/>
  <c r="AI66" i="8"/>
  <c r="AJ66" i="8" s="1"/>
  <c r="AI62" i="8"/>
  <c r="AJ62" i="8" s="1"/>
  <c r="AI58" i="8"/>
  <c r="AJ58" i="8" s="1"/>
  <c r="AI38" i="8"/>
  <c r="AJ38" i="8" s="1"/>
  <c r="AI67" i="8"/>
  <c r="AJ67" i="8" s="1"/>
  <c r="AI63" i="8"/>
  <c r="AJ63" i="8" s="1"/>
  <c r="AI55" i="8"/>
  <c r="AJ55" i="8" s="1"/>
  <c r="AI35" i="8"/>
  <c r="AJ35" i="8" s="1"/>
  <c r="AI31" i="8"/>
  <c r="AJ31" i="8" s="1"/>
  <c r="AI27" i="8"/>
  <c r="AJ27" i="8" s="1"/>
  <c r="AI23" i="8"/>
  <c r="AJ23" i="8" s="1"/>
  <c r="AI68" i="8"/>
  <c r="AJ68" i="8" s="1"/>
  <c r="AI64" i="8"/>
  <c r="AJ64" i="8" s="1"/>
  <c r="AI60" i="8"/>
  <c r="AJ60" i="8" s="1"/>
  <c r="AI56" i="8"/>
  <c r="AJ56" i="8" s="1"/>
  <c r="AI52" i="8"/>
  <c r="AJ52" i="8" s="1"/>
  <c r="AI48" i="8"/>
  <c r="AJ48" i="8" s="1"/>
  <c r="AI44" i="8"/>
  <c r="AJ44" i="8" s="1"/>
  <c r="AI40" i="8"/>
  <c r="AJ40" i="8" s="1"/>
  <c r="AI36" i="8"/>
  <c r="AJ36" i="8" s="1"/>
  <c r="AI32" i="8"/>
  <c r="AJ32" i="8" s="1"/>
  <c r="AI28" i="8"/>
  <c r="AJ28" i="8" s="1"/>
  <c r="AI24" i="8"/>
  <c r="AJ24" i="8" s="1"/>
  <c r="AI74" i="7"/>
  <c r="AJ74" i="7" s="1"/>
  <c r="AI70" i="7"/>
  <c r="AJ70" i="7" s="1"/>
  <c r="AI66" i="7"/>
  <c r="AJ66" i="7" s="1"/>
  <c r="AI62" i="7"/>
  <c r="AJ62" i="7" s="1"/>
  <c r="AI58" i="7"/>
  <c r="AJ58" i="7" s="1"/>
  <c r="AI54" i="7"/>
  <c r="AJ54" i="7" s="1"/>
  <c r="AI50" i="7"/>
  <c r="AJ50" i="7" s="1"/>
  <c r="AI46" i="7"/>
  <c r="AJ46" i="7" s="1"/>
  <c r="AI42" i="7"/>
  <c r="AJ42" i="7" s="1"/>
  <c r="AI38" i="7"/>
  <c r="AJ38" i="7" s="1"/>
  <c r="AI34" i="7"/>
  <c r="AJ34" i="7" s="1"/>
  <c r="AI30" i="7"/>
  <c r="AJ30" i="7" s="1"/>
  <c r="AI26" i="7"/>
  <c r="AJ26" i="7" s="1"/>
  <c r="AI22" i="7"/>
  <c r="AJ22" i="7" s="1"/>
  <c r="M37" i="7"/>
  <c r="M33" i="7"/>
  <c r="M29" i="7"/>
  <c r="M25" i="7"/>
  <c r="M21" i="7"/>
  <c r="AI75" i="7"/>
  <c r="AJ75" i="7" s="1"/>
  <c r="AI71" i="7"/>
  <c r="AJ71" i="7" s="1"/>
  <c r="AI67" i="7"/>
  <c r="AJ67" i="7" s="1"/>
  <c r="AI63" i="7"/>
  <c r="AJ63" i="7" s="1"/>
  <c r="AI59" i="7"/>
  <c r="AJ59" i="7" s="1"/>
  <c r="AI55" i="7"/>
  <c r="AJ55" i="7" s="1"/>
  <c r="AI31" i="7"/>
  <c r="AJ31" i="7" s="1"/>
  <c r="AI68" i="7"/>
  <c r="AJ68" i="7" s="1"/>
  <c r="AI64" i="7"/>
  <c r="AJ64" i="7" s="1"/>
  <c r="AI60" i="7"/>
  <c r="AJ60" i="7" s="1"/>
  <c r="AI56" i="7"/>
  <c r="AJ56" i="7" s="1"/>
  <c r="AI52" i="7"/>
  <c r="AJ52" i="7" s="1"/>
  <c r="AI48" i="7"/>
  <c r="AJ48" i="7" s="1"/>
  <c r="AI44" i="7"/>
  <c r="AJ44" i="7" s="1"/>
  <c r="AI40" i="7"/>
  <c r="AJ40" i="7" s="1"/>
  <c r="AI32" i="7"/>
  <c r="AJ32" i="7" s="1"/>
  <c r="AI28" i="7"/>
  <c r="AJ28" i="7" s="1"/>
  <c r="AI24" i="7"/>
  <c r="AJ24" i="7" s="1"/>
  <c r="M35" i="7"/>
  <c r="M31" i="7"/>
  <c r="M27" i="7"/>
  <c r="M23" i="7"/>
  <c r="AI77" i="7"/>
  <c r="AJ77" i="7" s="1"/>
  <c r="AI34" i="6"/>
  <c r="AJ34" i="6" s="1"/>
  <c r="AI30" i="6"/>
  <c r="AJ30" i="6" s="1"/>
  <c r="AI26" i="6"/>
  <c r="AJ26" i="6" s="1"/>
  <c r="AI22" i="6"/>
  <c r="AJ22" i="6" s="1"/>
  <c r="AI31" i="6"/>
  <c r="AJ31" i="6" s="1"/>
  <c r="AI27" i="6"/>
  <c r="AJ27" i="6" s="1"/>
  <c r="AI23" i="6"/>
  <c r="AJ23" i="6" s="1"/>
  <c r="AI36" i="6"/>
  <c r="AJ36" i="6" s="1"/>
  <c r="AI32" i="6"/>
  <c r="AJ32" i="6" s="1"/>
  <c r="AI28" i="6"/>
  <c r="AJ28" i="6" s="1"/>
  <c r="AI24" i="6"/>
  <c r="AJ24" i="6" s="1"/>
  <c r="AI20" i="6"/>
  <c r="AJ20" i="6" s="1"/>
  <c r="AI25" i="6"/>
  <c r="AJ25" i="6" s="1"/>
  <c r="AI34" i="5"/>
  <c r="AJ34" i="5" s="1"/>
  <c r="AI30" i="5"/>
  <c r="AJ30" i="5" s="1"/>
  <c r="AI26" i="5"/>
  <c r="AJ26" i="5" s="1"/>
  <c r="AI22" i="5"/>
  <c r="AJ22" i="5" s="1"/>
  <c r="AI32" i="5"/>
  <c r="AJ32" i="5" s="1"/>
  <c r="AI28" i="5"/>
  <c r="AJ28" i="5" s="1"/>
  <c r="AI24" i="5"/>
  <c r="AJ24" i="5" s="1"/>
  <c r="AI20" i="5"/>
  <c r="AJ20" i="5" s="1"/>
  <c r="AI21" i="4"/>
  <c r="AJ21" i="4" s="1"/>
  <c r="M25" i="2"/>
  <c r="M23" i="2"/>
  <c r="M21" i="2"/>
  <c r="AI22" i="2"/>
  <c r="AJ22" i="2" s="1"/>
  <c r="M24" i="2"/>
  <c r="M22" i="2"/>
  <c r="AI24" i="2"/>
  <c r="AJ24" i="2" s="1"/>
  <c r="F16" i="9"/>
  <c r="D8" i="9"/>
  <c r="G8" i="9" s="1"/>
  <c r="D9" i="9"/>
  <c r="D10" i="9"/>
  <c r="F10" i="9" s="1"/>
  <c r="D11" i="9"/>
  <c r="G11" i="9" s="1"/>
  <c r="D12" i="9"/>
  <c r="F12" i="9" s="1"/>
  <c r="D13" i="9"/>
  <c r="D14" i="9"/>
  <c r="F14" i="9" s="1"/>
  <c r="D15" i="9"/>
  <c r="G15" i="9" s="1"/>
  <c r="F8" i="9"/>
  <c r="G9" i="9"/>
  <c r="G13" i="9"/>
  <c r="F9" i="9"/>
  <c r="F13" i="9"/>
  <c r="C16" i="9"/>
  <c r="J9" i="9"/>
  <c r="AJ9" i="9" s="1"/>
  <c r="J13" i="9"/>
  <c r="AJ13" i="9" s="1"/>
  <c r="F15" i="9"/>
  <c r="AI19" i="9"/>
  <c r="AJ19" i="9" s="1"/>
  <c r="E16" i="8"/>
  <c r="D16" i="8"/>
  <c r="C15" i="8"/>
  <c r="J15" i="8" s="1"/>
  <c r="C14" i="8"/>
  <c r="J14" i="8" s="1"/>
  <c r="C13" i="8"/>
  <c r="J13" i="8" s="1"/>
  <c r="C12" i="8"/>
  <c r="J12" i="8" s="1"/>
  <c r="C11" i="8"/>
  <c r="J11" i="8" s="1"/>
  <c r="C10" i="8"/>
  <c r="J10" i="8" s="1"/>
  <c r="C9" i="8"/>
  <c r="J9" i="8" s="1"/>
  <c r="C8" i="8"/>
  <c r="E16" i="7"/>
  <c r="D16" i="7"/>
  <c r="C15" i="7"/>
  <c r="J15" i="7" s="1"/>
  <c r="C14" i="7"/>
  <c r="C13" i="7"/>
  <c r="J13" i="7" s="1"/>
  <c r="C12" i="7"/>
  <c r="C11" i="7"/>
  <c r="J11" i="7" s="1"/>
  <c r="C10" i="7"/>
  <c r="C9" i="7"/>
  <c r="J9" i="7" s="1"/>
  <c r="C8" i="7"/>
  <c r="E16" i="6"/>
  <c r="D16" i="6"/>
  <c r="C15" i="6"/>
  <c r="J15" i="6" s="1"/>
  <c r="C14" i="6"/>
  <c r="J14" i="6" s="1"/>
  <c r="C13" i="6"/>
  <c r="J13" i="6" s="1"/>
  <c r="C12" i="6"/>
  <c r="J12" i="6" s="1"/>
  <c r="C11" i="6"/>
  <c r="J11" i="6" s="1"/>
  <c r="C10" i="6"/>
  <c r="J10" i="6" s="1"/>
  <c r="C9" i="6"/>
  <c r="J9" i="6" s="1"/>
  <c r="C8" i="6"/>
  <c r="J8" i="6" s="1"/>
  <c r="E16" i="5"/>
  <c r="D16" i="5"/>
  <c r="C15" i="5"/>
  <c r="J15" i="5" s="1"/>
  <c r="C14" i="5"/>
  <c r="J14" i="5" s="1"/>
  <c r="C13" i="5"/>
  <c r="J13" i="5" s="1"/>
  <c r="C12" i="5"/>
  <c r="J12" i="5" s="1"/>
  <c r="C11" i="5"/>
  <c r="J11" i="5" s="1"/>
  <c r="C10" i="5"/>
  <c r="J10" i="5" s="1"/>
  <c r="C9" i="5"/>
  <c r="J9" i="5" s="1"/>
  <c r="C8" i="5"/>
  <c r="J8" i="5" s="1"/>
  <c r="E16" i="4"/>
  <c r="D16" i="4"/>
  <c r="C15" i="4"/>
  <c r="J15" i="4" s="1"/>
  <c r="C14" i="4"/>
  <c r="J14" i="4" s="1"/>
  <c r="C13" i="4"/>
  <c r="J13" i="4" s="1"/>
  <c r="C12" i="4"/>
  <c r="J12" i="4" s="1"/>
  <c r="C11" i="4"/>
  <c r="J11" i="4" s="1"/>
  <c r="C10" i="4"/>
  <c r="J10" i="4" s="1"/>
  <c r="C9" i="4"/>
  <c r="J9" i="4" s="1"/>
  <c r="C8" i="4"/>
  <c r="J8" i="4" s="1"/>
  <c r="C15" i="2"/>
  <c r="E16" i="2"/>
  <c r="D16" i="2"/>
  <c r="C14" i="2"/>
  <c r="J14" i="2" s="1"/>
  <c r="C13" i="2"/>
  <c r="C12" i="2"/>
  <c r="C11" i="2"/>
  <c r="J11" i="2" s="1"/>
  <c r="C10" i="2"/>
  <c r="J10" i="2" s="1"/>
  <c r="C9" i="2"/>
  <c r="J9" i="2" s="1"/>
  <c r="C8" i="2"/>
  <c r="J13" i="2"/>
  <c r="J12" i="2"/>
  <c r="J8" i="2"/>
  <c r="L20" i="8"/>
  <c r="L20" i="7"/>
  <c r="M33" i="6"/>
  <c r="AH19" i="6"/>
  <c r="AG19" i="6"/>
  <c r="AE19" i="6"/>
  <c r="AD19" i="6"/>
  <c r="AC19" i="6"/>
  <c r="AB19" i="6"/>
  <c r="AA19" i="6"/>
  <c r="Z19" i="6"/>
  <c r="L19" i="6"/>
  <c r="AF19" i="6" s="1"/>
  <c r="L20" i="6"/>
  <c r="L20" i="5"/>
  <c r="L19" i="8"/>
  <c r="AH19" i="8" s="1"/>
  <c r="L19" i="7"/>
  <c r="AG19" i="8"/>
  <c r="AF19" i="8"/>
  <c r="AE19" i="8"/>
  <c r="AD19" i="8"/>
  <c r="AC19" i="8"/>
  <c r="AB19" i="8"/>
  <c r="AA19" i="8"/>
  <c r="Z19" i="8"/>
  <c r="D15" i="8" s="1"/>
  <c r="AH19" i="7"/>
  <c r="AF19" i="7"/>
  <c r="AE19" i="7"/>
  <c r="AD19" i="7"/>
  <c r="AC19" i="7"/>
  <c r="AB19" i="7"/>
  <c r="AA19" i="7"/>
  <c r="Z19" i="7"/>
  <c r="E15" i="7" s="1"/>
  <c r="AH19" i="5"/>
  <c r="AG19" i="5"/>
  <c r="AF19" i="5"/>
  <c r="AD19" i="5"/>
  <c r="AC19" i="5"/>
  <c r="AB19" i="5"/>
  <c r="AA19" i="5"/>
  <c r="Z19" i="5"/>
  <c r="E9" i="5" s="1"/>
  <c r="L19" i="5"/>
  <c r="AE19" i="5" s="1"/>
  <c r="L20" i="4"/>
  <c r="Z20" i="4"/>
  <c r="AH19" i="4"/>
  <c r="AG19" i="4"/>
  <c r="AF19" i="4"/>
  <c r="AE19" i="4"/>
  <c r="AC19" i="4"/>
  <c r="AB19" i="4"/>
  <c r="AA19" i="4"/>
  <c r="Z19" i="4"/>
  <c r="D15" i="4" s="1"/>
  <c r="L19" i="4"/>
  <c r="AD19" i="4" s="1"/>
  <c r="L20" i="2"/>
  <c r="L19" i="2"/>
  <c r="AC19" i="2" s="1"/>
  <c r="AH19" i="2"/>
  <c r="AG19" i="2"/>
  <c r="AF19" i="2"/>
  <c r="AE19" i="2"/>
  <c r="AD19" i="2"/>
  <c r="AB19" i="2"/>
  <c r="AA19" i="2"/>
  <c r="Z19" i="2"/>
  <c r="M25" i="6" l="1"/>
  <c r="M26" i="6"/>
  <c r="M27" i="6"/>
  <c r="M28" i="6"/>
  <c r="M29" i="6"/>
  <c r="M30" i="6"/>
  <c r="M31" i="6"/>
  <c r="M32" i="6"/>
  <c r="M37" i="6"/>
  <c r="M34" i="6"/>
  <c r="M35" i="6"/>
  <c r="M36" i="6"/>
  <c r="M21" i="6"/>
  <c r="M22" i="6"/>
  <c r="M23" i="6"/>
  <c r="M24" i="6"/>
  <c r="M29" i="5"/>
  <c r="M35" i="5"/>
  <c r="M21" i="5"/>
  <c r="M23" i="5"/>
  <c r="M25" i="5"/>
  <c r="M27" i="5"/>
  <c r="M31" i="5"/>
  <c r="M33" i="5"/>
  <c r="M30" i="5"/>
  <c r="M22" i="5"/>
  <c r="M24" i="5"/>
  <c r="M26" i="5"/>
  <c r="M28" i="5"/>
  <c r="M32" i="5"/>
  <c r="M34" i="5"/>
  <c r="E13" i="2"/>
  <c r="G12" i="9"/>
  <c r="F11" i="9"/>
  <c r="G14" i="9"/>
  <c r="G10" i="9"/>
  <c r="G16" i="9" s="1"/>
  <c r="J16" i="9"/>
  <c r="M19" i="9"/>
  <c r="D10" i="4"/>
  <c r="E11" i="4"/>
  <c r="E12" i="4"/>
  <c r="E13" i="4"/>
  <c r="E14" i="4"/>
  <c r="E15" i="4"/>
  <c r="G15" i="4" s="1"/>
  <c r="D9" i="4"/>
  <c r="E10" i="4"/>
  <c r="D8" i="4"/>
  <c r="E9" i="4"/>
  <c r="F16" i="4"/>
  <c r="E8" i="4"/>
  <c r="D11" i="4"/>
  <c r="D12" i="4"/>
  <c r="D13" i="4"/>
  <c r="D14" i="4"/>
  <c r="F16" i="2"/>
  <c r="D10" i="2"/>
  <c r="D11" i="2"/>
  <c r="G11" i="2" s="1"/>
  <c r="E12" i="2"/>
  <c r="D15" i="2"/>
  <c r="D9" i="2"/>
  <c r="E10" i="2"/>
  <c r="E11" i="2"/>
  <c r="D14" i="2"/>
  <c r="E15" i="2"/>
  <c r="D8" i="2"/>
  <c r="E9" i="2"/>
  <c r="D13" i="2"/>
  <c r="E14" i="2"/>
  <c r="E8" i="2"/>
  <c r="G8" i="2" s="1"/>
  <c r="D12" i="2"/>
  <c r="C16" i="8"/>
  <c r="E8" i="8"/>
  <c r="E9" i="8"/>
  <c r="E10" i="8"/>
  <c r="E11" i="8"/>
  <c r="E12" i="8"/>
  <c r="E13" i="8"/>
  <c r="E14" i="8"/>
  <c r="E15" i="8"/>
  <c r="F15" i="8" s="1"/>
  <c r="J8" i="8"/>
  <c r="F16" i="8"/>
  <c r="D8" i="8"/>
  <c r="D9" i="8"/>
  <c r="D10" i="8"/>
  <c r="D11" i="8"/>
  <c r="D12" i="8"/>
  <c r="D13" i="8"/>
  <c r="D14" i="8"/>
  <c r="C16" i="7"/>
  <c r="F16" i="7"/>
  <c r="D8" i="7"/>
  <c r="D9" i="7"/>
  <c r="D10" i="7"/>
  <c r="D11" i="7"/>
  <c r="D12" i="7"/>
  <c r="D13" i="7"/>
  <c r="D14" i="7"/>
  <c r="D15" i="7"/>
  <c r="F15" i="7" s="1"/>
  <c r="E8" i="7"/>
  <c r="G8" i="7" s="1"/>
  <c r="E9" i="7"/>
  <c r="E10" i="7"/>
  <c r="E11" i="7"/>
  <c r="E12" i="7"/>
  <c r="E13" i="7"/>
  <c r="E14" i="7"/>
  <c r="J8" i="7"/>
  <c r="J10" i="7"/>
  <c r="J12" i="7"/>
  <c r="J14" i="7"/>
  <c r="D15" i="6"/>
  <c r="D10" i="6"/>
  <c r="E11" i="6"/>
  <c r="E12" i="6"/>
  <c r="E13" i="6"/>
  <c r="E14" i="6"/>
  <c r="E15" i="6"/>
  <c r="J16" i="6"/>
  <c r="D9" i="6"/>
  <c r="E10" i="6"/>
  <c r="G10" i="6" s="1"/>
  <c r="D8" i="6"/>
  <c r="E9" i="6"/>
  <c r="F16" i="6"/>
  <c r="E8" i="6"/>
  <c r="D11" i="6"/>
  <c r="G11" i="6" s="1"/>
  <c r="D12" i="6"/>
  <c r="D13" i="6"/>
  <c r="D14" i="6"/>
  <c r="F14" i="6" s="1"/>
  <c r="F16" i="5"/>
  <c r="E8" i="5"/>
  <c r="D11" i="5"/>
  <c r="D12" i="5"/>
  <c r="D13" i="5"/>
  <c r="D14" i="5"/>
  <c r="D15" i="5"/>
  <c r="D10" i="5"/>
  <c r="E11" i="5"/>
  <c r="E12" i="5"/>
  <c r="E13" i="5"/>
  <c r="E14" i="5"/>
  <c r="E15" i="5"/>
  <c r="J16" i="5"/>
  <c r="D9" i="5"/>
  <c r="F9" i="5" s="1"/>
  <c r="E10" i="5"/>
  <c r="G10" i="5" s="1"/>
  <c r="D8" i="5"/>
  <c r="J16" i="8"/>
  <c r="C16" i="6"/>
  <c r="C16" i="5"/>
  <c r="J16" i="4"/>
  <c r="G13" i="4"/>
  <c r="G8" i="4"/>
  <c r="C16" i="4"/>
  <c r="J15" i="2"/>
  <c r="J16" i="2" s="1"/>
  <c r="C16" i="2"/>
  <c r="AI19" i="6"/>
  <c r="AJ19" i="6" s="1"/>
  <c r="M19" i="6"/>
  <c r="AG19" i="7"/>
  <c r="G15" i="5" l="1"/>
  <c r="G11" i="5"/>
  <c r="F9" i="4"/>
  <c r="F12" i="4"/>
  <c r="F12" i="2"/>
  <c r="F13" i="2"/>
  <c r="F9" i="8"/>
  <c r="F13" i="8"/>
  <c r="G9" i="7"/>
  <c r="F13" i="6"/>
  <c r="G13" i="6"/>
  <c r="F15" i="6"/>
  <c r="F8" i="5"/>
  <c r="G14" i="5"/>
  <c r="G9" i="5"/>
  <c r="G9" i="4"/>
  <c r="F14" i="4"/>
  <c r="G10" i="4"/>
  <c r="G11" i="4"/>
  <c r="G14" i="4"/>
  <c r="F15" i="4"/>
  <c r="F11" i="4"/>
  <c r="G12" i="4"/>
  <c r="F13" i="4"/>
  <c r="F8" i="4"/>
  <c r="F10" i="4"/>
  <c r="G9" i="2"/>
  <c r="G14" i="2"/>
  <c r="G10" i="2"/>
  <c r="F15" i="2"/>
  <c r="G12" i="2"/>
  <c r="F14" i="2"/>
  <c r="F9" i="2"/>
  <c r="G13" i="2"/>
  <c r="G15" i="2"/>
  <c r="F8" i="2"/>
  <c r="F11" i="2"/>
  <c r="F10" i="2"/>
  <c r="G15" i="8"/>
  <c r="F11" i="8"/>
  <c r="G8" i="8"/>
  <c r="G11" i="8"/>
  <c r="F12" i="8"/>
  <c r="F8" i="8"/>
  <c r="G10" i="8"/>
  <c r="G12" i="8"/>
  <c r="G9" i="8"/>
  <c r="G13" i="8"/>
  <c r="F14" i="8"/>
  <c r="F10" i="8"/>
  <c r="G14" i="8"/>
  <c r="J16" i="7"/>
  <c r="G13" i="7"/>
  <c r="G12" i="7"/>
  <c r="F11" i="7"/>
  <c r="G11" i="7"/>
  <c r="F14" i="7"/>
  <c r="F10" i="7"/>
  <c r="G14" i="7"/>
  <c r="F13" i="7"/>
  <c r="F9" i="7"/>
  <c r="G15" i="7"/>
  <c r="F12" i="7"/>
  <c r="F8" i="7"/>
  <c r="G10" i="7"/>
  <c r="F9" i="6"/>
  <c r="F8" i="6"/>
  <c r="G8" i="6"/>
  <c r="G9" i="6"/>
  <c r="F12" i="6"/>
  <c r="G14" i="6"/>
  <c r="F10" i="6"/>
  <c r="G15" i="6"/>
  <c r="F11" i="6"/>
  <c r="G12" i="6"/>
  <c r="G13" i="5"/>
  <c r="F12" i="5"/>
  <c r="G8" i="5"/>
  <c r="F15" i="5"/>
  <c r="F11" i="5"/>
  <c r="F10" i="5"/>
  <c r="G12" i="5"/>
  <c r="F14" i="5"/>
  <c r="F13" i="5"/>
  <c r="M20" i="4"/>
  <c r="G16" i="4"/>
  <c r="AI19" i="7"/>
  <c r="AJ19" i="7" s="1"/>
  <c r="AI19" i="4"/>
  <c r="AJ19" i="4" s="1"/>
  <c r="M19" i="2"/>
  <c r="AI19" i="2"/>
  <c r="AJ19" i="2" s="1"/>
  <c r="M20" i="2"/>
  <c r="M20" i="7"/>
  <c r="M20" i="6"/>
  <c r="M20" i="5"/>
  <c r="AI19" i="5"/>
  <c r="AJ19" i="5" s="1"/>
  <c r="M19" i="7"/>
  <c r="M19" i="5"/>
  <c r="G16" i="6" l="1"/>
  <c r="G16" i="2"/>
  <c r="G16" i="8"/>
  <c r="G16" i="7"/>
  <c r="G16" i="5"/>
  <c r="M20" i="8"/>
  <c r="M19" i="8"/>
  <c r="AI19" i="8"/>
  <c r="AJ19" i="8" s="1"/>
  <c r="M19" i="4"/>
  <c r="AI15" i="8"/>
  <c r="AJ15" i="8"/>
  <c r="AI14" i="8"/>
  <c r="AI13" i="8"/>
  <c r="AJ13" i="8"/>
  <c r="AI12" i="8"/>
  <c r="AJ12" i="8"/>
  <c r="AI11" i="8"/>
  <c r="AJ11" i="8"/>
  <c r="AI10" i="8"/>
  <c r="AJ10" i="8"/>
  <c r="AI9" i="8"/>
  <c r="AJ9" i="8"/>
  <c r="AI8" i="8"/>
  <c r="AI15" i="7"/>
  <c r="AJ15" i="7"/>
  <c r="AI14" i="7"/>
  <c r="AJ14" i="7"/>
  <c r="AI13" i="7"/>
  <c r="AJ13" i="7"/>
  <c r="AI12" i="7"/>
  <c r="AJ12" i="7"/>
  <c r="AI11" i="7"/>
  <c r="AJ11" i="7"/>
  <c r="AI10" i="7"/>
  <c r="AJ10" i="7"/>
  <c r="AI9" i="7"/>
  <c r="AJ9" i="7"/>
  <c r="AI8" i="7"/>
  <c r="AI15" i="6"/>
  <c r="AJ15" i="6"/>
  <c r="AI14" i="6"/>
  <c r="AJ14" i="6"/>
  <c r="AI13" i="6"/>
  <c r="AJ13" i="6"/>
  <c r="AI12" i="6"/>
  <c r="AJ12" i="6"/>
  <c r="AI11" i="6"/>
  <c r="AJ11" i="6"/>
  <c r="AI10" i="6"/>
  <c r="AJ10" i="6"/>
  <c r="AI9" i="6"/>
  <c r="AJ9" i="6"/>
  <c r="AI8" i="6"/>
  <c r="AI15" i="5"/>
  <c r="AJ15" i="5"/>
  <c r="AI14" i="5"/>
  <c r="AJ14" i="5"/>
  <c r="AI13" i="5"/>
  <c r="AJ13" i="5"/>
  <c r="AI12" i="5"/>
  <c r="AJ12" i="5"/>
  <c r="AI11" i="5"/>
  <c r="AJ11" i="5"/>
  <c r="AI10" i="5"/>
  <c r="AJ10" i="5"/>
  <c r="AI9" i="5"/>
  <c r="AJ9" i="5"/>
  <c r="AI8" i="5"/>
  <c r="AI15" i="4"/>
  <c r="AJ15" i="4"/>
  <c r="AI14" i="4"/>
  <c r="AJ14" i="4"/>
  <c r="AI13" i="4"/>
  <c r="AJ13" i="4"/>
  <c r="AI12" i="4"/>
  <c r="AJ12" i="4"/>
  <c r="AI11" i="4"/>
  <c r="AJ11" i="4"/>
  <c r="AI10" i="4"/>
  <c r="AJ10" i="4"/>
  <c r="AI9" i="4"/>
  <c r="AJ9" i="4"/>
  <c r="AI8" i="4"/>
  <c r="AI15" i="2"/>
  <c r="AJ15" i="2"/>
  <c r="AI14" i="2"/>
  <c r="AJ14" i="2"/>
  <c r="AI13" i="2"/>
  <c r="AI12" i="2"/>
  <c r="AJ12" i="2"/>
  <c r="AI11" i="2"/>
  <c r="AI10" i="2"/>
  <c r="AJ10" i="2"/>
  <c r="AI9" i="2"/>
  <c r="AJ9" i="2"/>
  <c r="AI8" i="2"/>
  <c r="AJ14" i="8" l="1"/>
  <c r="AJ11" i="2"/>
  <c r="AJ13" i="2"/>
  <c r="AJ8" i="7"/>
  <c r="AJ8" i="8" l="1"/>
  <c r="AJ8" i="6"/>
  <c r="AJ8" i="5"/>
  <c r="AJ8" i="4"/>
  <c r="AJ8" i="2"/>
</calcChain>
</file>

<file path=xl/sharedStrings.xml><?xml version="1.0" encoding="utf-8"?>
<sst xmlns="http://schemas.openxmlformats.org/spreadsheetml/2006/main" count="1194" uniqueCount="371">
  <si>
    <t>№ п/п</t>
  </si>
  <si>
    <t>Район (код территории)</t>
  </si>
  <si>
    <t>Фамилия</t>
  </si>
  <si>
    <t>Имя</t>
  </si>
  <si>
    <t>Отчество</t>
  </si>
  <si>
    <t>Шифр</t>
  </si>
  <si>
    <t>ОО</t>
  </si>
  <si>
    <t>ФИО педагога (полностью)</t>
  </si>
  <si>
    <t>Класс</t>
  </si>
  <si>
    <t>Параллель, задания для которой выполнял участник</t>
  </si>
  <si>
    <t>Балл</t>
  </si>
  <si>
    <t>% от макс.</t>
  </si>
  <si>
    <t>Рейтинг</t>
  </si>
  <si>
    <t>Статус</t>
  </si>
  <si>
    <t>Данные об участниках</t>
  </si>
  <si>
    <t>Max балл</t>
  </si>
  <si>
    <t>Квота</t>
  </si>
  <si>
    <t>всего участий</t>
  </si>
  <si>
    <t>победитель</t>
  </si>
  <si>
    <t>призер</t>
  </si>
  <si>
    <t>всего ПиП</t>
  </si>
  <si>
    <t>участник</t>
  </si>
  <si>
    <t>ПиП всего</t>
  </si>
  <si>
    <t>класс</t>
  </si>
  <si>
    <t>всего</t>
  </si>
  <si>
    <t>Баглаев</t>
  </si>
  <si>
    <t>Михаил</t>
  </si>
  <si>
    <t>Евгеньевич</t>
  </si>
  <si>
    <t>МОУ Лицей</t>
  </si>
  <si>
    <t>Неявка</t>
  </si>
  <si>
    <t>Кожевников</t>
  </si>
  <si>
    <t>Арсений</t>
  </si>
  <si>
    <t>Алексеевич</t>
  </si>
  <si>
    <t>МОУ СОШ № 7</t>
  </si>
  <si>
    <t>Киртоака</t>
  </si>
  <si>
    <t>Александр</t>
  </si>
  <si>
    <t>Александрович</t>
  </si>
  <si>
    <t>Кабанова</t>
  </si>
  <si>
    <t>Дарья</t>
  </si>
  <si>
    <t>Владимировна</t>
  </si>
  <si>
    <t>Иванова</t>
  </si>
  <si>
    <t>Кристина</t>
  </si>
  <si>
    <t>Алексеевна</t>
  </si>
  <si>
    <t>Герасимова</t>
  </si>
  <si>
    <t>Александровна</t>
  </si>
  <si>
    <t>Тюлькин</t>
  </si>
  <si>
    <t>Андрей</t>
  </si>
  <si>
    <t>Тюлькина</t>
  </si>
  <si>
    <t>Ева</t>
  </si>
  <si>
    <t>Андреевна</t>
  </si>
  <si>
    <t>Победитель</t>
  </si>
  <si>
    <t>Участник</t>
  </si>
  <si>
    <t>Широбоков</t>
  </si>
  <si>
    <t>Евгений</t>
  </si>
  <si>
    <t>Владимирович</t>
  </si>
  <si>
    <t>Лучина</t>
  </si>
  <si>
    <t>Дмитрий</t>
  </si>
  <si>
    <t>Васильевич</t>
  </si>
  <si>
    <t>Еранкина</t>
  </si>
  <si>
    <t>Ксения</t>
  </si>
  <si>
    <t>Денисовна</t>
  </si>
  <si>
    <t>МОУ СОШ № 3</t>
  </si>
  <si>
    <t>Желобкович</t>
  </si>
  <si>
    <t>Карина</t>
  </si>
  <si>
    <t>Романовна</t>
  </si>
  <si>
    <t>Костерин</t>
  </si>
  <si>
    <t>Владислав</t>
  </si>
  <si>
    <t>Андреевич</t>
  </si>
  <si>
    <t>Путилов</t>
  </si>
  <si>
    <t>Данил</t>
  </si>
  <si>
    <t>Денисович</t>
  </si>
  <si>
    <t>Косолапова</t>
  </si>
  <si>
    <t>Павловна</t>
  </si>
  <si>
    <t>Ибрагимов</t>
  </si>
  <si>
    <t>Руслан</t>
  </si>
  <si>
    <t>Русланович</t>
  </si>
  <si>
    <t>Балашова</t>
  </si>
  <si>
    <t>Лика</t>
  </si>
  <si>
    <t>Витальевна</t>
  </si>
  <si>
    <t>Антонов</t>
  </si>
  <si>
    <t>Данила</t>
  </si>
  <si>
    <t>Башкирова</t>
  </si>
  <si>
    <t>Александра</t>
  </si>
  <si>
    <t>Сеогеевна</t>
  </si>
  <si>
    <t>Гуськов</t>
  </si>
  <si>
    <t>Олегович</t>
  </si>
  <si>
    <t>Корнильев</t>
  </si>
  <si>
    <t>Куликова</t>
  </si>
  <si>
    <t>Мария</t>
  </si>
  <si>
    <t>Дресвянникова</t>
  </si>
  <si>
    <t>Юрьевна</t>
  </si>
  <si>
    <t>Роор</t>
  </si>
  <si>
    <t>Илья</t>
  </si>
  <si>
    <t>Чуприков</t>
  </si>
  <si>
    <t>Денис</t>
  </si>
  <si>
    <t>Михайлович</t>
  </si>
  <si>
    <t>Гимранов</t>
  </si>
  <si>
    <t>Эдурад</t>
  </si>
  <si>
    <t>Медведев</t>
  </si>
  <si>
    <t>Вячеслав</t>
  </si>
  <si>
    <t>Игоревич</t>
  </si>
  <si>
    <t>Пономарев</t>
  </si>
  <si>
    <t>Павел</t>
  </si>
  <si>
    <t>Сергеевич</t>
  </si>
  <si>
    <t>Яконцев</t>
  </si>
  <si>
    <t>Вадим</t>
  </si>
  <si>
    <t>Кириллович</t>
  </si>
  <si>
    <t>Благодатская</t>
  </si>
  <si>
    <t>Наталья</t>
  </si>
  <si>
    <t>Ивановна</t>
  </si>
  <si>
    <t>Омелькова</t>
  </si>
  <si>
    <t>Виктория</t>
  </si>
  <si>
    <t>Ползунов</t>
  </si>
  <si>
    <t>Дмитриевич</t>
  </si>
  <si>
    <t>Сергей</t>
  </si>
  <si>
    <t>Зюзь</t>
  </si>
  <si>
    <t>Полина</t>
  </si>
  <si>
    <t>Крупенко</t>
  </si>
  <si>
    <t>Алисия</t>
  </si>
  <si>
    <t>Валерьевна</t>
  </si>
  <si>
    <t>Поздеева</t>
  </si>
  <si>
    <t>Екатерина</t>
  </si>
  <si>
    <t>Вадимовна</t>
  </si>
  <si>
    <t>Валерия</t>
  </si>
  <si>
    <t>Томилова</t>
  </si>
  <si>
    <t>Нургалеева</t>
  </si>
  <si>
    <t>Мызников</t>
  </si>
  <si>
    <t>Лев</t>
  </si>
  <si>
    <t>Романович</t>
  </si>
  <si>
    <t>Черепанов</t>
  </si>
  <si>
    <t>Речкунов</t>
  </si>
  <si>
    <t>Никита</t>
  </si>
  <si>
    <t>Речкунова</t>
  </si>
  <si>
    <t>Щеглова</t>
  </si>
  <si>
    <t>Гулидов</t>
  </si>
  <si>
    <t>Твердов</t>
  </si>
  <si>
    <t>Даниил</t>
  </si>
  <si>
    <t>Мельников</t>
  </si>
  <si>
    <t>Роман</t>
  </si>
  <si>
    <t>Вадимович</t>
  </si>
  <si>
    <t>Орлов</t>
  </si>
  <si>
    <t>Николаевич</t>
  </si>
  <si>
    <t>Попов</t>
  </si>
  <si>
    <t>Вениамин</t>
  </si>
  <si>
    <t>Ильич</t>
  </si>
  <si>
    <t>Мезенцева</t>
  </si>
  <si>
    <t>Юлия</t>
  </si>
  <si>
    <t>Геннадьевна</t>
  </si>
  <si>
    <t>Мальцев</t>
  </si>
  <si>
    <t>Иван</t>
  </si>
  <si>
    <t>МОУ Валериановская школа</t>
  </si>
  <si>
    <t>Шабалин</t>
  </si>
  <si>
    <t>Николай</t>
  </si>
  <si>
    <t>Викторович</t>
  </si>
  <si>
    <t>Бобров</t>
  </si>
  <si>
    <t>Магеррамов</t>
  </si>
  <si>
    <t>Мухаммедали</t>
  </si>
  <si>
    <t>Парвиз оглы</t>
  </si>
  <si>
    <t>Павлов</t>
  </si>
  <si>
    <t>Тимофей</t>
  </si>
  <si>
    <t>Панфилов</t>
  </si>
  <si>
    <t>Алексей</t>
  </si>
  <si>
    <t>Антонович</t>
  </si>
  <si>
    <t>Упоров</t>
  </si>
  <si>
    <t>Романцов</t>
  </si>
  <si>
    <t>Калинин</t>
  </si>
  <si>
    <t>Шулепова</t>
  </si>
  <si>
    <t>Максимовна</t>
  </si>
  <si>
    <t>Гибадуллина</t>
  </si>
  <si>
    <t>Алина</t>
  </si>
  <si>
    <t>Назифовна</t>
  </si>
  <si>
    <t>Призер</t>
  </si>
  <si>
    <t>Ремизова</t>
  </si>
  <si>
    <t>Софья</t>
  </si>
  <si>
    <t>Игоревна</t>
  </si>
  <si>
    <t>Салмина</t>
  </si>
  <si>
    <t>Панов</t>
  </si>
  <si>
    <t>Максим</t>
  </si>
  <si>
    <t>Наговицына</t>
  </si>
  <si>
    <t>Олеговна</t>
  </si>
  <si>
    <t>Коновалова</t>
  </si>
  <si>
    <t>Лукьянова</t>
  </si>
  <si>
    <t>Эдуардовна</t>
  </si>
  <si>
    <t>Караваев</t>
  </si>
  <si>
    <t>Кулаев</t>
  </si>
  <si>
    <t>Владимир</t>
  </si>
  <si>
    <t>Юрьевич</t>
  </si>
  <si>
    <t>Ларина</t>
  </si>
  <si>
    <t>Моряков</t>
  </si>
  <si>
    <t>Долгополов</t>
  </si>
  <si>
    <t>Назар</t>
  </si>
  <si>
    <t>Коновалов</t>
  </si>
  <si>
    <t>Константинович</t>
  </si>
  <si>
    <t>Парамзина</t>
  </si>
  <si>
    <t>Дмитриевна</t>
  </si>
  <si>
    <t>Васильев</t>
  </si>
  <si>
    <t>Степан</t>
  </si>
  <si>
    <t>Камаев</t>
  </si>
  <si>
    <t>Павлович</t>
  </si>
  <si>
    <t>Суворова</t>
  </si>
  <si>
    <t>Чубаков</t>
  </si>
  <si>
    <t>Шанаурова</t>
  </si>
  <si>
    <t>Надежда</t>
  </si>
  <si>
    <t>Шляпников</t>
  </si>
  <si>
    <t>Глеб</t>
  </si>
  <si>
    <t>Кошкарев</t>
  </si>
  <si>
    <t>Школа №2</t>
  </si>
  <si>
    <t>Дронова</t>
  </si>
  <si>
    <t>Диана</t>
  </si>
  <si>
    <t>Широков</t>
  </si>
  <si>
    <t>Алиев</t>
  </si>
  <si>
    <t>Милевская</t>
  </si>
  <si>
    <t>Валентина</t>
  </si>
  <si>
    <t>Владиславовна</t>
  </si>
  <si>
    <t>Протазанов</t>
  </si>
  <si>
    <t>Урасинов</t>
  </si>
  <si>
    <t>Чариков</t>
  </si>
  <si>
    <t>Хамзина</t>
  </si>
  <si>
    <t>Черников</t>
  </si>
  <si>
    <t>Кутюк</t>
  </si>
  <si>
    <t>Поскребышев</t>
  </si>
  <si>
    <t>Калинина</t>
  </si>
  <si>
    <t>Лидия</t>
  </si>
  <si>
    <t>Вячеславовна</t>
  </si>
  <si>
    <t>Павлинова</t>
  </si>
  <si>
    <t>Елизавета</t>
  </si>
  <si>
    <t>Филимонова</t>
  </si>
  <si>
    <t>Галямов</t>
  </si>
  <si>
    <t>Анатольевич</t>
  </si>
  <si>
    <t>Коптелова</t>
  </si>
  <si>
    <t>Ася</t>
  </si>
  <si>
    <t>Салахутдинов</t>
  </si>
  <si>
    <t>Артур</t>
  </si>
  <si>
    <t>Рафаильевич</t>
  </si>
  <si>
    <t>Вагнер</t>
  </si>
  <si>
    <t>Татьяна</t>
  </si>
  <si>
    <t>Воронин</t>
  </si>
  <si>
    <t>Макар</t>
  </si>
  <si>
    <t>Зайков</t>
  </si>
  <si>
    <t>Пиунова</t>
  </si>
  <si>
    <t>Тетерина</t>
  </si>
  <si>
    <t>Анастасия</t>
  </si>
  <si>
    <t>Козлов</t>
  </si>
  <si>
    <t>Пимошин</t>
  </si>
  <si>
    <t>Симаков</t>
  </si>
  <si>
    <t>Ширяев</t>
  </si>
  <si>
    <t>Елфимова</t>
  </si>
  <si>
    <t>Суслова</t>
  </si>
  <si>
    <t>Ольга</t>
  </si>
  <si>
    <t>Евгеньевна</t>
  </si>
  <si>
    <t>Сидорова</t>
  </si>
  <si>
    <t>Марина</t>
  </si>
  <si>
    <t>Федосеев</t>
  </si>
  <si>
    <t>Вячаслав</t>
  </si>
  <si>
    <t>Хаматова</t>
  </si>
  <si>
    <t>Венеровна</t>
  </si>
  <si>
    <t>Ветошкина</t>
  </si>
  <si>
    <t>Анна</t>
  </si>
  <si>
    <t>Михайловна</t>
  </si>
  <si>
    <t>Зайцев</t>
  </si>
  <si>
    <t>Зворыгин</t>
  </si>
  <si>
    <t>Матвей</t>
  </si>
  <si>
    <t>Клишина</t>
  </si>
  <si>
    <t>Николаевна</t>
  </si>
  <si>
    <t>Кардашина</t>
  </si>
  <si>
    <t>Артемовна</t>
  </si>
  <si>
    <t>Медовщикова</t>
  </si>
  <si>
    <t>Ангелина</t>
  </si>
  <si>
    <t>Татаринов</t>
  </si>
  <si>
    <t>Ухина</t>
  </si>
  <si>
    <t>Шихалёва</t>
  </si>
  <si>
    <t>Алёна</t>
  </si>
  <si>
    <t>Гашков</t>
  </si>
  <si>
    <t>Гарольд</t>
  </si>
  <si>
    <t>Бессонова</t>
  </si>
  <si>
    <t>Каримова</t>
  </si>
  <si>
    <t>Милана</t>
  </si>
  <si>
    <t>Сторожева</t>
  </si>
  <si>
    <t>Федорахина</t>
  </si>
  <si>
    <t>Хакимзянов</t>
  </si>
  <si>
    <t>Григорий</t>
  </si>
  <si>
    <t>Ренатович</t>
  </si>
  <si>
    <t>Шарова</t>
  </si>
  <si>
    <t>Сергеевна</t>
  </si>
  <si>
    <t>Терентьева</t>
  </si>
  <si>
    <t>Аверенков</t>
  </si>
  <si>
    <t>Егор</t>
  </si>
  <si>
    <t>Смекалова</t>
  </si>
  <si>
    <t>Ирина</t>
  </si>
  <si>
    <t>Шептюк</t>
  </si>
  <si>
    <t>Юсупова</t>
  </si>
  <si>
    <t>Злата</t>
  </si>
  <si>
    <t>Рустамовна</t>
  </si>
  <si>
    <t>Гвоздева</t>
  </si>
  <si>
    <t>Зыкова</t>
  </si>
  <si>
    <t>Вахрушева</t>
  </si>
  <si>
    <t>Вероника</t>
  </si>
  <si>
    <t>Изместьева</t>
  </si>
  <si>
    <t>Иванцов</t>
  </si>
  <si>
    <t>Ярославцев</t>
  </si>
  <si>
    <t>Самодуров</t>
  </si>
  <si>
    <t>Антон</t>
  </si>
  <si>
    <t>Вячеславович</t>
  </si>
  <si>
    <t>Сухих</t>
  </si>
  <si>
    <t>Бородулина</t>
  </si>
  <si>
    <t>Зонова</t>
  </si>
  <si>
    <t>Оксана</t>
  </si>
  <si>
    <t>Кировна</t>
  </si>
  <si>
    <t>Рахманов</t>
  </si>
  <si>
    <t>Костицина</t>
  </si>
  <si>
    <t>Попков</t>
  </si>
  <si>
    <t>Романова</t>
  </si>
  <si>
    <t>Игнатьев</t>
  </si>
  <si>
    <t>Игорь</t>
  </si>
  <si>
    <t>Косарев</t>
  </si>
  <si>
    <t>Соковец</t>
  </si>
  <si>
    <t>Градскова</t>
  </si>
  <si>
    <t>Янбердина</t>
  </si>
  <si>
    <t>Ямильевна</t>
  </si>
  <si>
    <t>МОУ СОШ имени К.Н. Новикова</t>
  </si>
  <si>
    <t>Вертунов</t>
  </si>
  <si>
    <t>Каторгина</t>
  </si>
  <si>
    <t>Крыков</t>
  </si>
  <si>
    <t>Новикова</t>
  </si>
  <si>
    <t>Кирилл</t>
  </si>
  <si>
    <t>Гильмуллина</t>
  </si>
  <si>
    <t>Рифатовна</t>
  </si>
  <si>
    <t>Куликов</t>
  </si>
  <si>
    <t>Никишин</t>
  </si>
  <si>
    <t>Гарипова</t>
  </si>
  <si>
    <t>Ильгизовна</t>
  </si>
  <si>
    <t>Плясунов</t>
  </si>
  <si>
    <t>Бонарь</t>
  </si>
  <si>
    <t>Загвозкин</t>
  </si>
  <si>
    <t>Бабикова</t>
  </si>
  <si>
    <t>Диль</t>
  </si>
  <si>
    <t>Микова</t>
  </si>
  <si>
    <t>Лада</t>
  </si>
  <si>
    <t>Грудина</t>
  </si>
  <si>
    <t>Васильевна</t>
  </si>
  <si>
    <t>Болдырев</t>
  </si>
  <si>
    <t>Василий</t>
  </si>
  <si>
    <t>Волгова</t>
  </si>
  <si>
    <t>Лянгазов</t>
  </si>
  <si>
    <t>Светличный</t>
  </si>
  <si>
    <t>Грищеня</t>
  </si>
  <si>
    <t>Витальевич</t>
  </si>
  <si>
    <t>Осминина</t>
  </si>
  <si>
    <t>Пилипенко</t>
  </si>
  <si>
    <t>Питиримова</t>
  </si>
  <si>
    <t>Рагозина</t>
  </si>
  <si>
    <t>Тыщенко</t>
  </si>
  <si>
    <t>Шишкин</t>
  </si>
  <si>
    <t>Воропаева</t>
  </si>
  <si>
    <t>Алиса</t>
  </si>
  <si>
    <t>Тарасов</t>
  </si>
  <si>
    <t>Максимович</t>
  </si>
  <si>
    <t>Ахмалтдинова</t>
  </si>
  <si>
    <t>Бурхан</t>
  </si>
  <si>
    <t>Степановна</t>
  </si>
  <si>
    <t>Воробьев</t>
  </si>
  <si>
    <t>Досягаев</t>
  </si>
  <si>
    <t>Дрыкова</t>
  </si>
  <si>
    <t>Кольчурин</t>
  </si>
  <si>
    <t>Комлева</t>
  </si>
  <si>
    <t>Морозов</t>
  </si>
  <si>
    <t>Валерьевич</t>
  </si>
  <si>
    <t>Санникова</t>
  </si>
  <si>
    <t>Фешкова</t>
  </si>
  <si>
    <t>Яна</t>
  </si>
  <si>
    <t>Шипицин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</si>
</sst>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left" vertical="top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164" fontId="3" fillId="0" borderId="1" xfId="0" applyNumberFormat="1" applyFont="1" applyFill="1" applyBorder="1" applyAlignment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3" fillId="0" borderId="0" xfId="0" applyFont="1" applyAlignment="1"/>
    <xf numFmtId="1" fontId="3" fillId="0" borderId="0" xfId="0" applyNumberFormat="1" applyFont="1" applyAlignment="1"/>
    <xf numFmtId="1" fontId="3" fillId="0" borderId="2" xfId="0" applyNumberFormat="1" applyFont="1" applyBorder="1" applyAlignment="1">
      <alignment wrapText="1"/>
    </xf>
    <xf numFmtId="1" fontId="3" fillId="0" borderId="2" xfId="0" applyNumberFormat="1" applyFont="1" applyBorder="1" applyAlignment="1"/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/>
    <xf numFmtId="0" fontId="3" fillId="0" borderId="7" xfId="0" applyFont="1" applyFill="1" applyBorder="1" applyAlignment="1">
      <alignment horizontal="left"/>
    </xf>
    <xf numFmtId="0" fontId="3" fillId="0" borderId="2" xfId="0" applyFont="1" applyFill="1" applyBorder="1" applyAlignment="1"/>
    <xf numFmtId="1" fontId="3" fillId="0" borderId="5" xfId="0" applyNumberFormat="1" applyFont="1" applyFill="1" applyBorder="1" applyAlignment="1"/>
    <xf numFmtId="1" fontId="3" fillId="0" borderId="7" xfId="0" applyNumberFormat="1" applyFont="1" applyFill="1" applyBorder="1" applyAlignment="1"/>
    <xf numFmtId="0" fontId="3" fillId="0" borderId="8" xfId="0" applyFont="1" applyFill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1" fontId="3" fillId="0" borderId="6" xfId="0" applyNumberFormat="1" applyFont="1" applyFill="1" applyBorder="1" applyAlignment="1"/>
    <xf numFmtId="0" fontId="2" fillId="0" borderId="2" xfId="0" applyFont="1" applyFill="1" applyBorder="1" applyAlignment="1">
      <alignment horizontal="right" vertical="top"/>
    </xf>
    <xf numFmtId="0" fontId="3" fillId="0" borderId="9" xfId="0" applyFont="1" applyFill="1" applyBorder="1" applyAlignment="1"/>
    <xf numFmtId="1" fontId="3" fillId="0" borderId="5" xfId="0" applyNumberFormat="1" applyFont="1" applyFill="1" applyBorder="1" applyAlignment="1">
      <alignment horizontal="center"/>
    </xf>
    <xf numFmtId="1" fontId="3" fillId="0" borderId="7" xfId="0" applyNumberFormat="1" applyFont="1" applyFill="1" applyBorder="1" applyAlignment="1">
      <alignment horizontal="right"/>
    </xf>
    <xf numFmtId="0" fontId="0" fillId="0" borderId="1" xfId="0" applyBorder="1"/>
    <xf numFmtId="0" fontId="4" fillId="0" borderId="1" xfId="0" applyFont="1" applyBorder="1"/>
    <xf numFmtId="0" fontId="3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 textRotation="90"/>
    </xf>
    <xf numFmtId="0" fontId="3" fillId="0" borderId="11" xfId="0" applyFont="1" applyFill="1" applyBorder="1" applyAlignment="1">
      <alignment horizontal="center" vertical="center" textRotation="90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0" borderId="1" xfId="0" applyFont="1" applyBorder="1" applyAlignment="1">
      <alignment wrapText="1"/>
    </xf>
  </cellXfs>
  <cellStyles count="1">
    <cellStyle name="Обычный" xfId="0" builtinId="0"/>
  </cellStyles>
  <dxfs count="9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J19"/>
  <sheetViews>
    <sheetView tabSelected="1" zoomScale="85" zoomScaleNormal="85" workbookViewId="0">
      <selection activeCell="A18" sqref="A18"/>
    </sheetView>
  </sheetViews>
  <sheetFormatPr defaultRowHeight="15" x14ac:dyDescent="0.25"/>
  <cols>
    <col min="1" max="1" width="5.5703125" customWidth="1"/>
    <col min="2" max="2" width="8.140625" bestFit="1" customWidth="1"/>
    <col min="3" max="3" width="15.7109375" customWidth="1"/>
    <col min="4" max="4" width="13.85546875" customWidth="1"/>
    <col min="5" max="5" width="15.140625" customWidth="1"/>
    <col min="6" max="6" width="14.5703125" customWidth="1"/>
    <col min="7" max="7" width="28.42578125" customWidth="1"/>
    <col min="8" max="8" width="29.28515625" bestFit="1" customWidth="1"/>
    <col min="9" max="9" width="7.140625" customWidth="1"/>
    <col min="10" max="10" width="8.28515625" customWidth="1"/>
    <col min="11" max="11" width="8.5703125" bestFit="1" customWidth="1"/>
    <col min="12" max="13" width="7.7109375" bestFit="1" customWidth="1"/>
    <col min="14" max="14" width="12" customWidth="1"/>
  </cols>
  <sheetData>
    <row r="6" spans="1:36" ht="15" customHeight="1" x14ac:dyDescent="0.25">
      <c r="A6" s="31"/>
      <c r="B6" s="32"/>
      <c r="C6" s="29" t="s">
        <v>14</v>
      </c>
      <c r="D6" s="35"/>
      <c r="E6" s="35"/>
      <c r="F6" s="35"/>
      <c r="G6" s="30"/>
      <c r="H6" s="36" t="s">
        <v>15</v>
      </c>
      <c r="I6" s="38" t="s">
        <v>16</v>
      </c>
      <c r="J6" s="39"/>
    </row>
    <row r="7" spans="1:36" ht="15" customHeight="1" x14ac:dyDescent="0.25">
      <c r="A7" s="33"/>
      <c r="B7" s="34"/>
      <c r="C7" s="14" t="s">
        <v>17</v>
      </c>
      <c r="D7" s="14" t="s">
        <v>18</v>
      </c>
      <c r="E7" s="14" t="s">
        <v>19</v>
      </c>
      <c r="F7" s="14" t="s">
        <v>20</v>
      </c>
      <c r="G7" s="14" t="s">
        <v>21</v>
      </c>
      <c r="H7" s="37"/>
      <c r="I7" s="40" t="s">
        <v>22</v>
      </c>
      <c r="J7" s="41"/>
    </row>
    <row r="8" spans="1:36" x14ac:dyDescent="0.25">
      <c r="A8" s="15">
        <v>4</v>
      </c>
      <c r="B8" s="16" t="s">
        <v>23</v>
      </c>
      <c r="C8" s="17">
        <f>COUNTIF(J19:J826,4)</f>
        <v>0</v>
      </c>
      <c r="D8" s="17">
        <f>COUNTIF($Z$19:$Z$826,5)</f>
        <v>0</v>
      </c>
      <c r="E8" s="17">
        <f>COUNTIF($Z$19:$Z$826,104)</f>
        <v>0</v>
      </c>
      <c r="F8" s="17">
        <f>SUM(D8:E8)</f>
        <v>0</v>
      </c>
      <c r="G8" s="15">
        <f t="shared" ref="G8:G15" si="0">C8-D8-E8</f>
        <v>0</v>
      </c>
      <c r="H8" s="17"/>
      <c r="I8" s="18"/>
      <c r="J8" s="19">
        <f t="shared" ref="J8:J15" si="1">ROUND(IF(C8=0,0,(IF(AND(C8&lt;=2,C8&gt;0),1,C8*0.45))),0)</f>
        <v>0</v>
      </c>
      <c r="Z8" s="10"/>
      <c r="AA8" s="10"/>
      <c r="AB8" s="10"/>
      <c r="AC8" s="10"/>
      <c r="AD8" s="10"/>
      <c r="AE8" s="10"/>
      <c r="AF8" s="10"/>
      <c r="AG8" s="10"/>
      <c r="AH8" s="11"/>
      <c r="AI8" s="11">
        <f>I8+1-1</f>
        <v>0</v>
      </c>
      <c r="AJ8" s="11">
        <f>J8+1-1</f>
        <v>0</v>
      </c>
    </row>
    <row r="9" spans="1:36" x14ac:dyDescent="0.25">
      <c r="A9" s="15">
        <v>5</v>
      </c>
      <c r="B9" s="16" t="s">
        <v>23</v>
      </c>
      <c r="C9" s="17">
        <f>COUNTIF(J19:J827,5)</f>
        <v>1</v>
      </c>
      <c r="D9" s="17">
        <f>COUNTIF($Z$19:$Z$826,6)</f>
        <v>0</v>
      </c>
      <c r="E9" s="17">
        <f>COUNTIF($Z$19:$Z$826,105)</f>
        <v>0</v>
      </c>
      <c r="F9" s="17">
        <f t="shared" ref="F9:F16" si="2">SUM(D9:E9)</f>
        <v>0</v>
      </c>
      <c r="G9" s="15">
        <f t="shared" si="0"/>
        <v>1</v>
      </c>
      <c r="H9" s="20"/>
      <c r="I9" s="18"/>
      <c r="J9" s="19">
        <f t="shared" si="1"/>
        <v>1</v>
      </c>
      <c r="Z9" s="10"/>
      <c r="AA9" s="10"/>
      <c r="AB9" s="10"/>
      <c r="AC9" s="10"/>
      <c r="AD9" s="10"/>
      <c r="AE9" s="10"/>
      <c r="AF9" s="10"/>
      <c r="AG9" s="10"/>
      <c r="AH9" s="11"/>
      <c r="AI9" s="11">
        <f t="shared" ref="AI9:AJ15" si="3">I9+1-1</f>
        <v>0</v>
      </c>
      <c r="AJ9" s="11">
        <f t="shared" si="3"/>
        <v>1</v>
      </c>
    </row>
    <row r="10" spans="1:36" x14ac:dyDescent="0.25">
      <c r="A10" s="15">
        <v>6</v>
      </c>
      <c r="B10" s="16" t="s">
        <v>23</v>
      </c>
      <c r="C10" s="17">
        <f>COUNTIF(J19:J828,6)</f>
        <v>0</v>
      </c>
      <c r="D10" s="17">
        <f>COUNTIF($Z$19:$Z$826,7)</f>
        <v>0</v>
      </c>
      <c r="E10" s="17">
        <f>COUNTIF($Z$19:$Z$826,106)</f>
        <v>0</v>
      </c>
      <c r="F10" s="17">
        <f t="shared" si="2"/>
        <v>0</v>
      </c>
      <c r="G10" s="15">
        <f t="shared" si="0"/>
        <v>0</v>
      </c>
      <c r="H10" s="21"/>
      <c r="I10" s="22"/>
      <c r="J10" s="19">
        <f t="shared" si="1"/>
        <v>0</v>
      </c>
      <c r="Z10" s="10"/>
      <c r="AA10" s="10"/>
      <c r="AB10" s="10"/>
      <c r="AC10" s="10"/>
      <c r="AD10" s="10"/>
      <c r="AE10" s="10"/>
      <c r="AF10" s="10"/>
      <c r="AG10" s="10"/>
      <c r="AH10" s="11"/>
      <c r="AI10" s="11">
        <f t="shared" si="3"/>
        <v>0</v>
      </c>
      <c r="AJ10" s="11">
        <f t="shared" si="3"/>
        <v>0</v>
      </c>
    </row>
    <row r="11" spans="1:36" x14ac:dyDescent="0.25">
      <c r="A11" s="15">
        <v>7</v>
      </c>
      <c r="B11" s="16" t="s">
        <v>23</v>
      </c>
      <c r="C11" s="17">
        <f>COUNTIF(J19:J829,7)</f>
        <v>0</v>
      </c>
      <c r="D11" s="17">
        <f>COUNTIF($Z$19:$Z$826,8)</f>
        <v>0</v>
      </c>
      <c r="E11" s="17">
        <f>COUNTIF($Z$19:$Z$826,107)</f>
        <v>0</v>
      </c>
      <c r="F11" s="17">
        <f t="shared" si="2"/>
        <v>0</v>
      </c>
      <c r="G11" s="15">
        <f t="shared" si="0"/>
        <v>0</v>
      </c>
      <c r="H11" s="21"/>
      <c r="I11" s="22"/>
      <c r="J11" s="19">
        <f t="shared" si="1"/>
        <v>0</v>
      </c>
      <c r="Z11" s="10"/>
      <c r="AA11" s="10"/>
      <c r="AB11" s="10"/>
      <c r="AC11" s="10"/>
      <c r="AD11" s="10"/>
      <c r="AE11" s="10"/>
      <c r="AF11" s="10"/>
      <c r="AG11" s="10"/>
      <c r="AH11" s="11"/>
      <c r="AI11" s="11">
        <f t="shared" si="3"/>
        <v>0</v>
      </c>
      <c r="AJ11" s="11">
        <f t="shared" si="3"/>
        <v>0</v>
      </c>
    </row>
    <row r="12" spans="1:36" x14ac:dyDescent="0.25">
      <c r="A12" s="15">
        <v>8</v>
      </c>
      <c r="B12" s="16" t="s">
        <v>23</v>
      </c>
      <c r="C12" s="17">
        <f>COUNTIF(J19:J830,8)</f>
        <v>0</v>
      </c>
      <c r="D12" s="17">
        <f>COUNTIF($Z$19:$Z$826,9)</f>
        <v>0</v>
      </c>
      <c r="E12" s="17">
        <f>COUNTIF($Z$19:$Z$826,108)</f>
        <v>0</v>
      </c>
      <c r="F12" s="17">
        <f t="shared" si="2"/>
        <v>0</v>
      </c>
      <c r="G12" s="15">
        <f t="shared" si="0"/>
        <v>0</v>
      </c>
      <c r="H12" s="21"/>
      <c r="I12" s="22"/>
      <c r="J12" s="19">
        <f t="shared" si="1"/>
        <v>0</v>
      </c>
      <c r="Z12" s="10"/>
      <c r="AA12" s="10"/>
      <c r="AB12" s="10"/>
      <c r="AC12" s="10"/>
      <c r="AD12" s="10"/>
      <c r="AE12" s="10"/>
      <c r="AF12" s="10"/>
      <c r="AG12" s="10"/>
      <c r="AH12" s="11"/>
      <c r="AI12" s="11">
        <f t="shared" si="3"/>
        <v>0</v>
      </c>
      <c r="AJ12" s="11">
        <f t="shared" si="3"/>
        <v>0</v>
      </c>
    </row>
    <row r="13" spans="1:36" x14ac:dyDescent="0.25">
      <c r="A13" s="15">
        <v>9</v>
      </c>
      <c r="B13" s="16" t="s">
        <v>23</v>
      </c>
      <c r="C13" s="17">
        <f>COUNTIF(J19:J831,9)</f>
        <v>0</v>
      </c>
      <c r="D13" s="17">
        <f>COUNTIF($Z$19:$Z$826,10)</f>
        <v>0</v>
      </c>
      <c r="E13" s="17">
        <f>COUNTIF($Z$19:$Z$826,109)</f>
        <v>0</v>
      </c>
      <c r="F13" s="17">
        <f t="shared" si="2"/>
        <v>0</v>
      </c>
      <c r="G13" s="15">
        <f t="shared" si="0"/>
        <v>0</v>
      </c>
      <c r="H13" s="21"/>
      <c r="I13" s="22"/>
      <c r="J13" s="19">
        <f t="shared" si="1"/>
        <v>0</v>
      </c>
      <c r="Z13" s="10"/>
      <c r="AA13" s="10"/>
      <c r="AB13" s="10"/>
      <c r="AC13" s="10"/>
      <c r="AD13" s="10"/>
      <c r="AE13" s="10"/>
      <c r="AF13" s="10"/>
      <c r="AG13" s="10"/>
      <c r="AH13" s="11"/>
      <c r="AI13" s="11">
        <f t="shared" si="3"/>
        <v>0</v>
      </c>
      <c r="AJ13" s="11">
        <f t="shared" si="3"/>
        <v>0</v>
      </c>
    </row>
    <row r="14" spans="1:36" x14ac:dyDescent="0.25">
      <c r="A14" s="15">
        <v>10</v>
      </c>
      <c r="B14" s="16" t="s">
        <v>23</v>
      </c>
      <c r="C14" s="17">
        <f>COUNTIF(J19:J832,10)</f>
        <v>0</v>
      </c>
      <c r="D14" s="17">
        <f>COUNTIF($Z$19:$Z$826,11)</f>
        <v>0</v>
      </c>
      <c r="E14" s="17">
        <f>COUNTIF($Z$19:$Z$826,110)</f>
        <v>0</v>
      </c>
      <c r="F14" s="17">
        <f t="shared" si="2"/>
        <v>0</v>
      </c>
      <c r="G14" s="15">
        <f t="shared" si="0"/>
        <v>0</v>
      </c>
      <c r="H14" s="21"/>
      <c r="I14" s="22"/>
      <c r="J14" s="19">
        <f t="shared" si="1"/>
        <v>0</v>
      </c>
      <c r="Z14" s="10"/>
      <c r="AA14" s="10"/>
      <c r="AB14" s="10"/>
      <c r="AC14" s="10"/>
      <c r="AD14" s="10"/>
      <c r="AE14" s="10"/>
      <c r="AF14" s="10"/>
      <c r="AG14" s="10"/>
      <c r="AH14" s="11"/>
      <c r="AI14" s="11">
        <f t="shared" si="3"/>
        <v>0</v>
      </c>
      <c r="AJ14" s="11">
        <f t="shared" si="3"/>
        <v>0</v>
      </c>
    </row>
    <row r="15" spans="1:36" x14ac:dyDescent="0.25">
      <c r="A15" s="15">
        <v>11</v>
      </c>
      <c r="B15" s="16" t="s">
        <v>23</v>
      </c>
      <c r="C15" s="17">
        <f>COUNTIF(J19:J833,11)</f>
        <v>0</v>
      </c>
      <c r="D15" s="17">
        <f>COUNTIF($Z$19:$Z$826,12)</f>
        <v>0</v>
      </c>
      <c r="E15" s="17">
        <f>COUNTIF($Z$19:$Z$826,111)</f>
        <v>0</v>
      </c>
      <c r="F15" s="17">
        <f t="shared" si="2"/>
        <v>0</v>
      </c>
      <c r="G15" s="15">
        <f t="shared" si="0"/>
        <v>0</v>
      </c>
      <c r="H15" s="21"/>
      <c r="I15" s="22"/>
      <c r="J15" s="19">
        <f t="shared" si="1"/>
        <v>0</v>
      </c>
      <c r="Z15" s="10"/>
      <c r="AA15" s="10"/>
      <c r="AB15" s="10"/>
      <c r="AC15" s="10"/>
      <c r="AD15" s="10"/>
      <c r="AE15" s="10"/>
      <c r="AF15" s="10"/>
      <c r="AG15" s="10"/>
      <c r="AH15" s="11"/>
      <c r="AI15" s="11">
        <f t="shared" si="3"/>
        <v>0</v>
      </c>
      <c r="AJ15" s="11">
        <f t="shared" si="3"/>
        <v>0</v>
      </c>
    </row>
    <row r="16" spans="1:36" x14ac:dyDescent="0.25">
      <c r="A16" s="29" t="s">
        <v>24</v>
      </c>
      <c r="B16" s="30"/>
      <c r="C16" s="17">
        <f>SUM(C8:C15)</f>
        <v>1</v>
      </c>
      <c r="D16" s="17">
        <f>COUNTIF($N$19:$N$19,"победитель")</f>
        <v>0</v>
      </c>
      <c r="E16" s="17">
        <f>COUNTIF($N$19:$N$19,"призер")</f>
        <v>0</v>
      </c>
      <c r="F16" s="17">
        <f t="shared" si="2"/>
        <v>0</v>
      </c>
      <c r="G16" s="23">
        <f>SUM(G8:G15)</f>
        <v>1</v>
      </c>
      <c r="H16" s="24"/>
      <c r="I16" s="25"/>
      <c r="J16" s="26">
        <f>SUM(J8:J15)</f>
        <v>1</v>
      </c>
      <c r="Z16" s="10"/>
      <c r="AA16" s="10"/>
      <c r="AB16" s="10"/>
      <c r="AC16" s="10"/>
      <c r="AD16" s="10"/>
      <c r="AE16" s="10"/>
      <c r="AF16" s="10"/>
      <c r="AG16" s="10"/>
      <c r="AH16" s="11"/>
      <c r="AI16" s="10"/>
      <c r="AJ16" s="10"/>
    </row>
    <row r="17" spans="1:36" x14ac:dyDescent="0.25">
      <c r="Z17" s="10"/>
      <c r="AA17" s="10"/>
      <c r="AB17" s="10"/>
      <c r="AC17" s="10"/>
      <c r="AD17" s="10"/>
      <c r="AE17" s="10"/>
      <c r="AF17" s="10"/>
      <c r="AG17" s="10"/>
      <c r="AH17" s="10"/>
      <c r="AI17" s="11"/>
      <c r="AJ17" s="10"/>
    </row>
    <row r="18" spans="1:36" ht="91.5" x14ac:dyDescent="0.25">
      <c r="A18" s="1" t="s">
        <v>0</v>
      </c>
      <c r="B18" s="1" t="s">
        <v>1</v>
      </c>
      <c r="C18" s="2" t="s">
        <v>2</v>
      </c>
      <c r="D18" s="2" t="s">
        <v>3</v>
      </c>
      <c r="E18" s="1" t="s">
        <v>4</v>
      </c>
      <c r="F18" s="1" t="s">
        <v>5</v>
      </c>
      <c r="G18" s="1" t="s">
        <v>6</v>
      </c>
      <c r="H18" s="1" t="s">
        <v>7</v>
      </c>
      <c r="I18" s="1" t="s">
        <v>8</v>
      </c>
      <c r="J18" s="3" t="s">
        <v>9</v>
      </c>
      <c r="K18" s="1" t="s">
        <v>10</v>
      </c>
      <c r="L18" s="1" t="s">
        <v>11</v>
      </c>
      <c r="M18" s="1" t="s">
        <v>12</v>
      </c>
      <c r="N18" s="1" t="s">
        <v>13</v>
      </c>
      <c r="Z18" s="10"/>
      <c r="AA18" s="10"/>
      <c r="AB18" s="10"/>
      <c r="AC18" s="10"/>
      <c r="AD18" s="10"/>
      <c r="AE18" s="10"/>
      <c r="AF18" s="10"/>
      <c r="AG18" s="10"/>
      <c r="AH18" s="10"/>
      <c r="AI18" s="12"/>
      <c r="AJ18" s="10"/>
    </row>
    <row r="19" spans="1:36" x14ac:dyDescent="0.25">
      <c r="A19" s="1">
        <v>1</v>
      </c>
      <c r="B19" s="4">
        <v>48</v>
      </c>
      <c r="C19" s="9" t="s">
        <v>25</v>
      </c>
      <c r="D19" s="9" t="s">
        <v>26</v>
      </c>
      <c r="E19" s="9" t="s">
        <v>27</v>
      </c>
      <c r="F19" s="9">
        <v>2220464490</v>
      </c>
      <c r="G19" s="9" t="s">
        <v>28</v>
      </c>
      <c r="H19" s="5"/>
      <c r="I19" s="6">
        <v>5</v>
      </c>
      <c r="J19" s="6">
        <v>5</v>
      </c>
      <c r="K19" s="9">
        <v>0</v>
      </c>
      <c r="L19" s="7">
        <v>0</v>
      </c>
      <c r="M19" s="8" t="str">
        <f>IF(J19=4,RANK(L19,$AA$19:$AA$301,0)+COUNTIF($AA$1:AA18,AA19),"")&amp;IF(J19=5,RANK(L19,$AB$19:$AB$301,0)+COUNTIF($AB$1:AB18,AB19),"")&amp;IF(J19=6,RANK(L19,$AC$19:$AC$301,0)+COUNTIF($AC$1:AC18,AC19),"")&amp;IF(J19=7,RANK(L19,$AD$19:$AD$301,0)+COUNTIF($AD$1:AD18,AD19),"")&amp;IF(J19=8,RANK(L19,$AE$19:$AE$301,0)+COUNTIF($AE$1:AE18,AE19),"")&amp;IF(J19=9,RANK(L19,$AF$19:$AF$301,0)+COUNTIF($AF$1:AF18,AF19),"")&amp;IF(J19=10,RANK(L19,$AG$19:$AG$301,0)+COUNTIF($AG$1:AG18,AG19),"")&amp;IF(J19=11,RANK(L19,$AH$19:$AH$301,0)+COUNTIF($AH$1:AH18,AH19),"")</f>
        <v>1</v>
      </c>
      <c r="N19" s="9" t="s">
        <v>29</v>
      </c>
      <c r="Z19" s="10" t="str">
        <f>IF(N19="победитель",1+J19,IF(N19="призер",100+J19,""))</f>
        <v/>
      </c>
      <c r="AA19" s="10" t="str">
        <f>IF(J19=4,L19,"")</f>
        <v/>
      </c>
      <c r="AB19" s="10">
        <f>IF(J19=5,L19,"")</f>
        <v>0</v>
      </c>
      <c r="AC19" s="10" t="str">
        <f>IF(J19=6,L19,"")</f>
        <v/>
      </c>
      <c r="AD19" s="10" t="str">
        <f>IF(J19=7,L19,"")</f>
        <v/>
      </c>
      <c r="AE19" s="10" t="str">
        <f>IF(J19=8,L19,"")</f>
        <v/>
      </c>
      <c r="AF19" s="10" t="str">
        <f>IF(J19=9,L19,"")</f>
        <v/>
      </c>
      <c r="AG19" s="10" t="str">
        <f>IF(J19=10,L19,"")</f>
        <v/>
      </c>
      <c r="AH19" s="10" t="str">
        <f>IF(J19=11,L19,"")</f>
        <v/>
      </c>
      <c r="AI19" s="13" t="str">
        <f>IF(J19=4,RANK(L19,$AA$19:$AA$301,0),"")&amp;IF(J19=5,RANK(L19,$AB$19:$AB$301,0),"")&amp;IF(J19=6,RANK(L19,$AC$19:$AC$301,0),"")&amp;IF(J19=7,RANK(L19,$AD$19:$AD$301,0),"")&amp;IF(J19=8,RANK(L19,$AE$19:$AE$301,0),"")&amp;IF(J19=9,RANK(L19,$AF$19:$AF$301,0),"")&amp;IF(J19=10,RANK(L19,$AG$19:$AG$301,0),"")&amp;IF(J19=11,RANK(L19,$AH$19:$AH$301,0),"")</f>
        <v>1</v>
      </c>
      <c r="AJ19" s="11">
        <f>AI19+1-1</f>
        <v>1</v>
      </c>
    </row>
  </sheetData>
  <mergeCells count="6">
    <mergeCell ref="A6:B7"/>
    <mergeCell ref="C6:G6"/>
    <mergeCell ref="H6:H7"/>
    <mergeCell ref="I6:J6"/>
    <mergeCell ref="I7:J7"/>
    <mergeCell ref="A16:B16"/>
  </mergeCells>
  <conditionalFormatting sqref="L19">
    <cfRule type="cellIs" dxfId="8" priority="1" operator="greaterThan">
      <formula>100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J25"/>
  <sheetViews>
    <sheetView zoomScale="85" zoomScaleNormal="85" workbookViewId="0">
      <selection activeCell="A18" sqref="A18"/>
    </sheetView>
  </sheetViews>
  <sheetFormatPr defaultRowHeight="15" x14ac:dyDescent="0.25"/>
  <cols>
    <col min="1" max="1" width="5.5703125" customWidth="1"/>
    <col min="2" max="2" width="8.140625" bestFit="1" customWidth="1"/>
    <col min="3" max="3" width="15.7109375" customWidth="1"/>
    <col min="4" max="4" width="13.85546875" customWidth="1"/>
    <col min="5" max="5" width="15.140625" customWidth="1"/>
    <col min="6" max="6" width="14.5703125" customWidth="1"/>
    <col min="7" max="7" width="28.42578125" customWidth="1"/>
    <col min="8" max="8" width="29.28515625" bestFit="1" customWidth="1"/>
    <col min="9" max="9" width="7.140625" customWidth="1"/>
    <col min="10" max="10" width="8.28515625" customWidth="1"/>
    <col min="11" max="11" width="8.5703125" bestFit="1" customWidth="1"/>
    <col min="12" max="13" width="7.7109375" bestFit="1" customWidth="1"/>
    <col min="14" max="14" width="12" customWidth="1"/>
  </cols>
  <sheetData>
    <row r="6" spans="1:36" ht="15" customHeight="1" x14ac:dyDescent="0.25">
      <c r="A6" s="31"/>
      <c r="B6" s="32"/>
      <c r="C6" s="29" t="s">
        <v>14</v>
      </c>
      <c r="D6" s="35"/>
      <c r="E6" s="35"/>
      <c r="F6" s="35"/>
      <c r="G6" s="30"/>
      <c r="H6" s="36" t="s">
        <v>15</v>
      </c>
      <c r="I6" s="38" t="s">
        <v>16</v>
      </c>
      <c r="J6" s="39"/>
    </row>
    <row r="7" spans="1:36" ht="15" customHeight="1" x14ac:dyDescent="0.25">
      <c r="A7" s="33"/>
      <c r="B7" s="34"/>
      <c r="C7" s="14" t="s">
        <v>17</v>
      </c>
      <c r="D7" s="14" t="s">
        <v>18</v>
      </c>
      <c r="E7" s="14" t="s">
        <v>19</v>
      </c>
      <c r="F7" s="14" t="s">
        <v>20</v>
      </c>
      <c r="G7" s="14" t="s">
        <v>21</v>
      </c>
      <c r="H7" s="37"/>
      <c r="I7" s="40" t="s">
        <v>22</v>
      </c>
      <c r="J7" s="41"/>
    </row>
    <row r="8" spans="1:36" x14ac:dyDescent="0.25">
      <c r="A8" s="15">
        <v>4</v>
      </c>
      <c r="B8" s="16" t="s">
        <v>23</v>
      </c>
      <c r="C8" s="17">
        <f>COUNTIF(J19:J827,4)</f>
        <v>0</v>
      </c>
      <c r="D8" s="17">
        <f>COUNTIF($Z$19:$Z$827,5)</f>
        <v>0</v>
      </c>
      <c r="E8" s="17">
        <f>COUNTIF($Z$19:$Z$827,104)</f>
        <v>0</v>
      </c>
      <c r="F8" s="17">
        <f>SUM(D8:E8)</f>
        <v>0</v>
      </c>
      <c r="G8" s="15">
        <f t="shared" ref="G8:G15" si="0">C8-D8-E8</f>
        <v>0</v>
      </c>
      <c r="H8" s="17"/>
      <c r="I8" s="18"/>
      <c r="J8" s="19">
        <f t="shared" ref="J8:J15" si="1">ROUND(IF(C8=0,0,(IF(AND(C8&lt;=2,C8&gt;0),1,C8*0.45))),0)</f>
        <v>0</v>
      </c>
      <c r="Z8" s="10"/>
      <c r="AA8" s="10"/>
      <c r="AB8" s="10"/>
      <c r="AC8" s="10"/>
      <c r="AD8" s="10"/>
      <c r="AE8" s="10"/>
      <c r="AF8" s="10"/>
      <c r="AG8" s="10"/>
      <c r="AH8" s="11"/>
      <c r="AI8" s="11">
        <f>I8+1-1</f>
        <v>0</v>
      </c>
      <c r="AJ8" s="11">
        <f>J8+1-1</f>
        <v>0</v>
      </c>
    </row>
    <row r="9" spans="1:36" x14ac:dyDescent="0.25">
      <c r="A9" s="15">
        <v>5</v>
      </c>
      <c r="B9" s="16" t="s">
        <v>23</v>
      </c>
      <c r="C9" s="17">
        <f>COUNTIF(J19:J828,5)</f>
        <v>0</v>
      </c>
      <c r="D9" s="17">
        <f>COUNTIF($Z$19:$Z$827,6)</f>
        <v>0</v>
      </c>
      <c r="E9" s="17">
        <f>COUNTIF($Z$19:$Z$827,105)</f>
        <v>0</v>
      </c>
      <c r="F9" s="17">
        <f t="shared" ref="F9:F16" si="2">SUM(D9:E9)</f>
        <v>0</v>
      </c>
      <c r="G9" s="15">
        <f t="shared" si="0"/>
        <v>0</v>
      </c>
      <c r="H9" s="20"/>
      <c r="I9" s="18"/>
      <c r="J9" s="19">
        <f t="shared" si="1"/>
        <v>0</v>
      </c>
      <c r="Z9" s="10"/>
      <c r="AA9" s="10"/>
      <c r="AB9" s="10"/>
      <c r="AC9" s="10"/>
      <c r="AD9" s="10"/>
      <c r="AE9" s="10"/>
      <c r="AF9" s="10"/>
      <c r="AG9" s="10"/>
      <c r="AH9" s="11"/>
      <c r="AI9" s="11">
        <f t="shared" ref="AI9:AJ15" si="3">I9+1-1</f>
        <v>0</v>
      </c>
      <c r="AJ9" s="11">
        <f t="shared" si="3"/>
        <v>0</v>
      </c>
    </row>
    <row r="10" spans="1:36" x14ac:dyDescent="0.25">
      <c r="A10" s="15">
        <v>6</v>
      </c>
      <c r="B10" s="16" t="s">
        <v>23</v>
      </c>
      <c r="C10" s="17">
        <f>COUNTIF(J19:J829,6)</f>
        <v>7</v>
      </c>
      <c r="D10" s="17">
        <f>COUNTIF($Z$19:$Z$827,7)</f>
        <v>1</v>
      </c>
      <c r="E10" s="17">
        <f>COUNTIF($Z$19:$Z$827,106)</f>
        <v>0</v>
      </c>
      <c r="F10" s="17">
        <f t="shared" si="2"/>
        <v>1</v>
      </c>
      <c r="G10" s="15">
        <f t="shared" si="0"/>
        <v>6</v>
      </c>
      <c r="H10" s="21">
        <v>40</v>
      </c>
      <c r="I10" s="22"/>
      <c r="J10" s="19">
        <f t="shared" si="1"/>
        <v>3</v>
      </c>
      <c r="Z10" s="10"/>
      <c r="AA10" s="10"/>
      <c r="AB10" s="10"/>
      <c r="AC10" s="10"/>
      <c r="AD10" s="10"/>
      <c r="AE10" s="10"/>
      <c r="AF10" s="10"/>
      <c r="AG10" s="10"/>
      <c r="AH10" s="11"/>
      <c r="AI10" s="11">
        <f t="shared" si="3"/>
        <v>0</v>
      </c>
      <c r="AJ10" s="11">
        <f t="shared" si="3"/>
        <v>3</v>
      </c>
    </row>
    <row r="11" spans="1:36" x14ac:dyDescent="0.25">
      <c r="A11" s="15">
        <v>7</v>
      </c>
      <c r="B11" s="16" t="s">
        <v>23</v>
      </c>
      <c r="C11" s="17">
        <f>COUNTIF(J19:J830,7)</f>
        <v>0</v>
      </c>
      <c r="D11" s="17">
        <f>COUNTIF($Z$19:$Z$827,8)</f>
        <v>0</v>
      </c>
      <c r="E11" s="17">
        <f>COUNTIF($Z$19:$Z$827,107)</f>
        <v>0</v>
      </c>
      <c r="F11" s="17">
        <f t="shared" si="2"/>
        <v>0</v>
      </c>
      <c r="G11" s="15">
        <f t="shared" si="0"/>
        <v>0</v>
      </c>
      <c r="H11" s="21"/>
      <c r="I11" s="22"/>
      <c r="J11" s="19">
        <f t="shared" si="1"/>
        <v>0</v>
      </c>
      <c r="Z11" s="10"/>
      <c r="AA11" s="10"/>
      <c r="AB11" s="10"/>
      <c r="AC11" s="10"/>
      <c r="AD11" s="10"/>
      <c r="AE11" s="10"/>
      <c r="AF11" s="10"/>
      <c r="AG11" s="10"/>
      <c r="AH11" s="11"/>
      <c r="AI11" s="11">
        <f t="shared" si="3"/>
        <v>0</v>
      </c>
      <c r="AJ11" s="11">
        <f t="shared" si="3"/>
        <v>0</v>
      </c>
    </row>
    <row r="12" spans="1:36" x14ac:dyDescent="0.25">
      <c r="A12" s="15">
        <v>8</v>
      </c>
      <c r="B12" s="16" t="s">
        <v>23</v>
      </c>
      <c r="C12" s="17">
        <f>COUNTIF(J19:J831,8)</f>
        <v>0</v>
      </c>
      <c r="D12" s="17">
        <f>COUNTIF($Z$19:$Z$827,9)</f>
        <v>0</v>
      </c>
      <c r="E12" s="17">
        <f>COUNTIF($Z$19:$Z$827,108)</f>
        <v>0</v>
      </c>
      <c r="F12" s="17">
        <f t="shared" si="2"/>
        <v>0</v>
      </c>
      <c r="G12" s="15">
        <f t="shared" si="0"/>
        <v>0</v>
      </c>
      <c r="H12" s="21"/>
      <c r="I12" s="22"/>
      <c r="J12" s="19">
        <f t="shared" si="1"/>
        <v>0</v>
      </c>
      <c r="Z12" s="10"/>
      <c r="AA12" s="10"/>
      <c r="AB12" s="10"/>
      <c r="AC12" s="10"/>
      <c r="AD12" s="10"/>
      <c r="AE12" s="10"/>
      <c r="AF12" s="10"/>
      <c r="AG12" s="10"/>
      <c r="AH12" s="11"/>
      <c r="AI12" s="11">
        <f t="shared" si="3"/>
        <v>0</v>
      </c>
      <c r="AJ12" s="11">
        <f t="shared" si="3"/>
        <v>0</v>
      </c>
    </row>
    <row r="13" spans="1:36" x14ac:dyDescent="0.25">
      <c r="A13" s="15">
        <v>9</v>
      </c>
      <c r="B13" s="16" t="s">
        <v>23</v>
      </c>
      <c r="C13" s="17">
        <f>COUNTIF(J19:J832,9)</f>
        <v>0</v>
      </c>
      <c r="D13" s="17">
        <f>COUNTIF($Z$19:$Z$827,10)</f>
        <v>0</v>
      </c>
      <c r="E13" s="17">
        <f>COUNTIF($Z$19:$Z$827,109)</f>
        <v>0</v>
      </c>
      <c r="F13" s="17">
        <f t="shared" si="2"/>
        <v>0</v>
      </c>
      <c r="G13" s="15">
        <f t="shared" si="0"/>
        <v>0</v>
      </c>
      <c r="H13" s="21"/>
      <c r="I13" s="22"/>
      <c r="J13" s="19">
        <f t="shared" si="1"/>
        <v>0</v>
      </c>
      <c r="Z13" s="10"/>
      <c r="AA13" s="10"/>
      <c r="AB13" s="10"/>
      <c r="AC13" s="10"/>
      <c r="AD13" s="10"/>
      <c r="AE13" s="10"/>
      <c r="AF13" s="10"/>
      <c r="AG13" s="10"/>
      <c r="AH13" s="11"/>
      <c r="AI13" s="11">
        <f t="shared" si="3"/>
        <v>0</v>
      </c>
      <c r="AJ13" s="11">
        <f t="shared" si="3"/>
        <v>0</v>
      </c>
    </row>
    <row r="14" spans="1:36" x14ac:dyDescent="0.25">
      <c r="A14" s="15">
        <v>10</v>
      </c>
      <c r="B14" s="16" t="s">
        <v>23</v>
      </c>
      <c r="C14" s="17">
        <f>COUNTIF(J19:J833,10)</f>
        <v>0</v>
      </c>
      <c r="D14" s="17">
        <f>COUNTIF($Z$19:$Z$827,11)</f>
        <v>0</v>
      </c>
      <c r="E14" s="17">
        <f>COUNTIF($Z$19:$Z$827,110)</f>
        <v>0</v>
      </c>
      <c r="F14" s="17">
        <f t="shared" si="2"/>
        <v>0</v>
      </c>
      <c r="G14" s="15">
        <f t="shared" si="0"/>
        <v>0</v>
      </c>
      <c r="H14" s="21"/>
      <c r="I14" s="22"/>
      <c r="J14" s="19">
        <f t="shared" si="1"/>
        <v>0</v>
      </c>
      <c r="Z14" s="10"/>
      <c r="AA14" s="10"/>
      <c r="AB14" s="10"/>
      <c r="AC14" s="10"/>
      <c r="AD14" s="10"/>
      <c r="AE14" s="10"/>
      <c r="AF14" s="10"/>
      <c r="AG14" s="10"/>
      <c r="AH14" s="11"/>
      <c r="AI14" s="11">
        <f t="shared" si="3"/>
        <v>0</v>
      </c>
      <c r="AJ14" s="11">
        <f t="shared" si="3"/>
        <v>0</v>
      </c>
    </row>
    <row r="15" spans="1:36" x14ac:dyDescent="0.25">
      <c r="A15" s="15">
        <v>11</v>
      </c>
      <c r="B15" s="16" t="s">
        <v>23</v>
      </c>
      <c r="C15" s="17">
        <f>COUNTIF(J19:J834,11)</f>
        <v>0</v>
      </c>
      <c r="D15" s="17">
        <f>COUNTIF($Z$19:$Z$827,12)</f>
        <v>0</v>
      </c>
      <c r="E15" s="17">
        <f>COUNTIF($Z$19:$Z$827,111)</f>
        <v>0</v>
      </c>
      <c r="F15" s="17">
        <f t="shared" si="2"/>
        <v>0</v>
      </c>
      <c r="G15" s="15">
        <f t="shared" si="0"/>
        <v>0</v>
      </c>
      <c r="H15" s="21"/>
      <c r="I15" s="22"/>
      <c r="J15" s="19">
        <f t="shared" si="1"/>
        <v>0</v>
      </c>
      <c r="Z15" s="10"/>
      <c r="AA15" s="10"/>
      <c r="AB15" s="10"/>
      <c r="AC15" s="10"/>
      <c r="AD15" s="10"/>
      <c r="AE15" s="10"/>
      <c r="AF15" s="10"/>
      <c r="AG15" s="10"/>
      <c r="AH15" s="11"/>
      <c r="AI15" s="11">
        <f t="shared" si="3"/>
        <v>0</v>
      </c>
      <c r="AJ15" s="11">
        <f t="shared" si="3"/>
        <v>0</v>
      </c>
    </row>
    <row r="16" spans="1:36" x14ac:dyDescent="0.25">
      <c r="A16" s="29" t="s">
        <v>24</v>
      </c>
      <c r="B16" s="30"/>
      <c r="C16" s="17">
        <f>SUM(C8:C15)</f>
        <v>7</v>
      </c>
      <c r="D16" s="17">
        <f>COUNTIF($N$19:$N$20,"победитель")</f>
        <v>1</v>
      </c>
      <c r="E16" s="17">
        <f>COUNTIF($N$19:$N$20,"призер")</f>
        <v>0</v>
      </c>
      <c r="F16" s="17">
        <f t="shared" si="2"/>
        <v>1</v>
      </c>
      <c r="G16" s="23">
        <f>SUM(G8:G15)</f>
        <v>6</v>
      </c>
      <c r="H16" s="24"/>
      <c r="I16" s="25"/>
      <c r="J16" s="26">
        <f>SUM(J8:J15)</f>
        <v>3</v>
      </c>
      <c r="Z16" s="10"/>
      <c r="AA16" s="10"/>
      <c r="AB16" s="10"/>
      <c r="AC16" s="10"/>
      <c r="AD16" s="10"/>
      <c r="AE16" s="10"/>
      <c r="AF16" s="10"/>
      <c r="AG16" s="10"/>
      <c r="AH16" s="11"/>
      <c r="AI16" s="10"/>
      <c r="AJ16" s="10"/>
    </row>
    <row r="17" spans="1:36" x14ac:dyDescent="0.25">
      <c r="Z17" s="10"/>
      <c r="AA17" s="10"/>
      <c r="AB17" s="10"/>
      <c r="AC17" s="10"/>
      <c r="AD17" s="10"/>
      <c r="AE17" s="10"/>
      <c r="AF17" s="10"/>
      <c r="AG17" s="10"/>
      <c r="AH17" s="10"/>
      <c r="AI17" s="11"/>
      <c r="AJ17" s="10"/>
    </row>
    <row r="18" spans="1:36" ht="91.5" x14ac:dyDescent="0.25">
      <c r="A18" s="1" t="s">
        <v>0</v>
      </c>
      <c r="B18" s="1" t="s">
        <v>1</v>
      </c>
      <c r="C18" s="2" t="s">
        <v>2</v>
      </c>
      <c r="D18" s="2" t="s">
        <v>3</v>
      </c>
      <c r="E18" s="1" t="s">
        <v>4</v>
      </c>
      <c r="F18" s="1" t="s">
        <v>5</v>
      </c>
      <c r="G18" s="1" t="s">
        <v>6</v>
      </c>
      <c r="H18" s="1" t="s">
        <v>7</v>
      </c>
      <c r="I18" s="1" t="s">
        <v>8</v>
      </c>
      <c r="J18" s="3" t="s">
        <v>9</v>
      </c>
      <c r="K18" s="1" t="s">
        <v>10</v>
      </c>
      <c r="L18" s="1" t="s">
        <v>11</v>
      </c>
      <c r="M18" s="1" t="s">
        <v>12</v>
      </c>
      <c r="N18" s="1" t="s">
        <v>13</v>
      </c>
      <c r="Z18" s="10"/>
      <c r="AA18" s="10"/>
      <c r="AB18" s="10"/>
      <c r="AC18" s="10"/>
      <c r="AD18" s="10"/>
      <c r="AE18" s="10"/>
      <c r="AF18" s="10"/>
      <c r="AG18" s="10"/>
      <c r="AH18" s="10"/>
      <c r="AI18" s="12"/>
      <c r="AJ18" s="10"/>
    </row>
    <row r="19" spans="1:36" x14ac:dyDescent="0.25">
      <c r="A19" s="1">
        <v>1</v>
      </c>
      <c r="B19" s="4">
        <v>48</v>
      </c>
      <c r="C19" s="9" t="s">
        <v>30</v>
      </c>
      <c r="D19" s="9" t="s">
        <v>31</v>
      </c>
      <c r="E19" s="9" t="s">
        <v>32</v>
      </c>
      <c r="F19" s="9">
        <v>1174547305</v>
      </c>
      <c r="G19" s="9" t="s">
        <v>33</v>
      </c>
      <c r="H19" s="5"/>
      <c r="I19" s="6">
        <v>6</v>
      </c>
      <c r="J19" s="6">
        <v>6</v>
      </c>
      <c r="K19" s="9">
        <v>21</v>
      </c>
      <c r="L19" s="7">
        <f t="shared" ref="L19:L20" si="4">K19*100/(IF(J19=$A$8,$H$8,IF(J19=$A$9,$H$9,IF(J19=$A$10,$H$10,IF(J19=$A$11,$H$11,IF(J19=$A$12,$H$12,IF(J19=$A$13,$H$13,IF(J19=$A$14,$H$14,$H$15))))))))</f>
        <v>52.5</v>
      </c>
      <c r="M19" s="8" t="str">
        <f>IF(J19=4,RANK(L19,$AA$19:$AA$302,0)+COUNTIF($AA$1:AA18,AA19),"")&amp;IF(J19=5,RANK(L19,$AB$19:$AB$302,0)+COUNTIF($AB$1:AB18,AB19),"")&amp;IF(J19=6,RANK(L19,$AC$19:$AC$302,0)+COUNTIF($AC$1:AC18,AC19),"")&amp;IF(J19=7,RANK(L19,$AD$19:$AD$302,0)+COUNTIF($AD$1:AD18,AD19),"")&amp;IF(J19=8,RANK(L19,$AE$19:$AE$302,0)+COUNTIF($AE$1:AE18,AE19),"")&amp;IF(J19=9,RANK(L19,$AF$19:$AF$302,0)+COUNTIF($AF$1:AF18,AF19),"")&amp;IF(J19=10,RANK(L19,$AG$19:$AG$302,0)+COUNTIF($AG$1:AG18,AG19),"")&amp;IF(J19=11,RANK(L19,$AH$19:$AH$302,0)+COUNTIF($AH$1:AH18,AH19),"")</f>
        <v>1</v>
      </c>
      <c r="N19" s="9" t="s">
        <v>50</v>
      </c>
      <c r="Z19" s="10">
        <f>IF(N19="победитель",1+J19,IF(N19="призер",100+J19,""))</f>
        <v>7</v>
      </c>
      <c r="AA19" s="10" t="str">
        <f>IF(J19=4,L19,"")</f>
        <v/>
      </c>
      <c r="AB19" s="10" t="str">
        <f>IF(J19=5,L19,"")</f>
        <v/>
      </c>
      <c r="AC19" s="10">
        <f>IF(J19=6,L19,"")</f>
        <v>52.5</v>
      </c>
      <c r="AD19" s="10" t="str">
        <f>IF(J19=7,L19,"")</f>
        <v/>
      </c>
      <c r="AE19" s="10" t="str">
        <f>IF(J19=8,L19,"")</f>
        <v/>
      </c>
      <c r="AF19" s="10" t="str">
        <f>IF(J19=9,L19,"")</f>
        <v/>
      </c>
      <c r="AG19" s="10" t="str">
        <f>IF(J19=10,L19,"")</f>
        <v/>
      </c>
      <c r="AH19" s="10" t="str">
        <f>IF(J19=11,L19,"")</f>
        <v/>
      </c>
      <c r="AI19" s="13" t="str">
        <f>IF(J19=4,RANK(L19,$AA$19:$AA$302,0),"")&amp;IF(J19=5,RANK(L19,$AB$19:$AB$302,0),"")&amp;IF(J19=6,RANK(L19,$AC$19:$AC$302,0),"")&amp;IF(J19=7,RANK(L19,$AD$19:$AD$302,0),"")&amp;IF(J19=8,RANK(L19,$AE$19:$AE$302,0),"")&amp;IF(J19=9,RANK(L19,$AF$19:$AF$302,0),"")&amp;IF(J19=10,RANK(L19,$AG$19:$AG$302,0),"")&amp;IF(J19=11,RANK(L19,$AH$19:$AH$302,0),"")</f>
        <v>1</v>
      </c>
      <c r="AJ19" s="11">
        <f>AI19+1-1</f>
        <v>1</v>
      </c>
    </row>
    <row r="20" spans="1:36" x14ac:dyDescent="0.25">
      <c r="A20" s="1">
        <v>2</v>
      </c>
      <c r="B20" s="4">
        <v>48</v>
      </c>
      <c r="C20" s="9" t="s">
        <v>34</v>
      </c>
      <c r="D20" s="9" t="s">
        <v>35</v>
      </c>
      <c r="E20" s="9" t="s">
        <v>36</v>
      </c>
      <c r="F20" s="9">
        <v>3865579160</v>
      </c>
      <c r="G20" s="9" t="s">
        <v>33</v>
      </c>
      <c r="H20" s="27"/>
      <c r="I20" s="6">
        <v>6</v>
      </c>
      <c r="J20" s="6">
        <v>6</v>
      </c>
      <c r="K20" s="9">
        <v>17</v>
      </c>
      <c r="L20" s="7">
        <f t="shared" si="4"/>
        <v>42.5</v>
      </c>
      <c r="M20" s="8" t="str">
        <f>IF(J20=4,RANK(L20,$AA$19:$AA$302,0)+COUNTIF($AA$1:AA19,AA20),"")&amp;IF(J20=5,RANK(L20,$AB$19:$AB$302,0)+COUNTIF($AB$1:AB19,AB20),"")&amp;IF(J20=6,RANK(L20,$AC$19:$AC$302,0)+COUNTIF($AC$1:AC19,AC20),"")&amp;IF(J20=7,RANK(L20,$AD$19:$AD$302,0)+COUNTIF($AD$1:AD19,AD20),"")&amp;IF(J20=8,RANK(L20,$AE$19:$AE$302,0)+COUNTIF($AE$1:AE19,AE20),"")&amp;IF(J20=9,RANK(L20,$AF$19:$AF$302,0)+COUNTIF($AF$1:AF19,AF20),"")&amp;IF(J20=10,RANK(L20,$AG$19:$AG$302,0)+COUNTIF($AG$1:AG19,AG20),"")&amp;IF(J20=11,RANK(L20,$AH$19:$AH$302,0)+COUNTIF($AH$1:AH19,AH20),"")</f>
        <v>2</v>
      </c>
      <c r="N20" s="9" t="s">
        <v>51</v>
      </c>
      <c r="Z20" s="10" t="str">
        <f t="shared" ref="Z20:Z25" si="5">IF(N20="победитель",1+J20,IF(N20="призер",100+J20,""))</f>
        <v/>
      </c>
      <c r="AA20" s="10" t="str">
        <f t="shared" ref="AA20:AA25" si="6">IF(J20=4,L20,"")</f>
        <v/>
      </c>
      <c r="AB20" s="10" t="str">
        <f t="shared" ref="AB20:AB25" si="7">IF(J20=5,L20,"")</f>
        <v/>
      </c>
      <c r="AC20" s="10">
        <f t="shared" ref="AC20:AC25" si="8">IF(J20=6,L20,"")</f>
        <v>42.5</v>
      </c>
      <c r="AD20" s="10" t="str">
        <f t="shared" ref="AD20:AD25" si="9">IF(J20=7,L20,"")</f>
        <v/>
      </c>
      <c r="AE20" s="10" t="str">
        <f t="shared" ref="AE20:AE25" si="10">IF(J20=8,L20,"")</f>
        <v/>
      </c>
      <c r="AF20" s="10" t="str">
        <f t="shared" ref="AF20:AF25" si="11">IF(J20=9,L20,"")</f>
        <v/>
      </c>
      <c r="AG20" s="10" t="str">
        <f t="shared" ref="AG20:AG25" si="12">IF(J20=10,L20,"")</f>
        <v/>
      </c>
      <c r="AH20" s="10" t="str">
        <f t="shared" ref="AH20:AH25" si="13">IF(J20=11,L20,"")</f>
        <v/>
      </c>
      <c r="AI20" s="13" t="str">
        <f t="shared" ref="AI20:AI25" si="14">IF(J20=4,RANK(L20,$AA$19:$AA$302,0),"")&amp;IF(J20=5,RANK(L20,$AB$19:$AB$302,0),"")&amp;IF(J20=6,RANK(L20,$AC$19:$AC$302,0),"")&amp;IF(J20=7,RANK(L20,$AD$19:$AD$302,0),"")&amp;IF(J20=8,RANK(L20,$AE$19:$AE$302,0),"")&amp;IF(J20=9,RANK(L20,$AF$19:$AF$302,0),"")&amp;IF(J20=10,RANK(L20,$AG$19:$AG$302,0),"")&amp;IF(J20=11,RANK(L20,$AH$19:$AH$302,0),"")</f>
        <v>2</v>
      </c>
      <c r="AJ20" s="11">
        <f t="shared" ref="AJ20:AJ25" si="15">AI20+1-1</f>
        <v>2</v>
      </c>
    </row>
    <row r="21" spans="1:36" x14ac:dyDescent="0.25">
      <c r="A21" s="1">
        <v>3</v>
      </c>
      <c r="B21" s="4">
        <v>48</v>
      </c>
      <c r="C21" s="9" t="s">
        <v>37</v>
      </c>
      <c r="D21" s="9" t="s">
        <v>38</v>
      </c>
      <c r="E21" s="9" t="s">
        <v>39</v>
      </c>
      <c r="F21" s="9">
        <v>2439986702</v>
      </c>
      <c r="G21" s="9" t="s">
        <v>33</v>
      </c>
      <c r="H21" s="27"/>
      <c r="I21" s="6">
        <v>6</v>
      </c>
      <c r="J21" s="6">
        <v>6</v>
      </c>
      <c r="K21" s="9">
        <v>14</v>
      </c>
      <c r="L21" s="7">
        <f t="shared" ref="L21:L25" si="16">K21*100/(IF(J21=$A$8,$H$8,IF(J21=$A$9,$H$9,IF(J21=$A$10,$H$10,IF(J21=$A$11,$H$11,IF(J21=$A$12,$H$12,IF(J21=$A$13,$H$13,IF(J21=$A$14,$H$14,$H$15))))))))</f>
        <v>35</v>
      </c>
      <c r="M21" s="8" t="str">
        <f>IF(J21=4,RANK(L21,$AA$19:$AA$302,0)+COUNTIF($AA$1:AA20,AA21),"")&amp;IF(J21=5,RANK(L21,$AB$19:$AB$302,0)+COUNTIF($AB$1:AB20,AB21),"")&amp;IF(J21=6,RANK(L21,$AC$19:$AC$302,0)+COUNTIF($AC$1:AC20,AC21),"")&amp;IF(J21=7,RANK(L21,$AD$19:$AD$302,0)+COUNTIF($AD$1:AD20,AD21),"")&amp;IF(J21=8,RANK(L21,$AE$19:$AE$302,0)+COUNTIF($AE$1:AE20,AE21),"")&amp;IF(J21=9,RANK(L21,$AF$19:$AF$302,0)+COUNTIF($AF$1:AF20,AF21),"")&amp;IF(J21=10,RANK(L21,$AG$19:$AG$302,0)+COUNTIF($AG$1:AG20,AG21),"")&amp;IF(J21=11,RANK(L21,$AH$19:$AH$302,0)+COUNTIF($AH$1:AH20,AH21),"")</f>
        <v>3</v>
      </c>
      <c r="N21" s="9" t="s">
        <v>51</v>
      </c>
      <c r="Z21" s="10" t="str">
        <f t="shared" si="5"/>
        <v/>
      </c>
      <c r="AA21" s="10" t="str">
        <f t="shared" si="6"/>
        <v/>
      </c>
      <c r="AB21" s="10" t="str">
        <f t="shared" si="7"/>
        <v/>
      </c>
      <c r="AC21" s="10">
        <f t="shared" si="8"/>
        <v>35</v>
      </c>
      <c r="AD21" s="10" t="str">
        <f t="shared" si="9"/>
        <v/>
      </c>
      <c r="AE21" s="10" t="str">
        <f t="shared" si="10"/>
        <v/>
      </c>
      <c r="AF21" s="10" t="str">
        <f t="shared" si="11"/>
        <v/>
      </c>
      <c r="AG21" s="10" t="str">
        <f t="shared" si="12"/>
        <v/>
      </c>
      <c r="AH21" s="10" t="str">
        <f t="shared" si="13"/>
        <v/>
      </c>
      <c r="AI21" s="13" t="str">
        <f t="shared" si="14"/>
        <v>3</v>
      </c>
      <c r="AJ21" s="11">
        <f t="shared" si="15"/>
        <v>3</v>
      </c>
    </row>
    <row r="22" spans="1:36" x14ac:dyDescent="0.25">
      <c r="A22" s="1">
        <v>4</v>
      </c>
      <c r="B22" s="4">
        <v>48</v>
      </c>
      <c r="C22" s="9" t="s">
        <v>40</v>
      </c>
      <c r="D22" s="9" t="s">
        <v>41</v>
      </c>
      <c r="E22" s="9" t="s">
        <v>42</v>
      </c>
      <c r="F22" s="9">
        <v>890742436</v>
      </c>
      <c r="G22" s="9" t="s">
        <v>28</v>
      </c>
      <c r="H22" s="27"/>
      <c r="I22" s="6">
        <v>6</v>
      </c>
      <c r="J22" s="6">
        <v>6</v>
      </c>
      <c r="K22" s="9">
        <v>8</v>
      </c>
      <c r="L22" s="7">
        <f t="shared" si="16"/>
        <v>20</v>
      </c>
      <c r="M22" s="8" t="str">
        <f>IF(J22=4,RANK(L22,$AA$19:$AA$302,0)+COUNTIF($AA$1:AA21,AA22),"")&amp;IF(J22=5,RANK(L22,$AB$19:$AB$302,0)+COUNTIF($AB$1:AB21,AB22),"")&amp;IF(J22=6,RANK(L22,$AC$19:$AC$302,0)+COUNTIF($AC$1:AC21,AC22),"")&amp;IF(J22=7,RANK(L22,$AD$19:$AD$302,0)+COUNTIF($AD$1:AD21,AD22),"")&amp;IF(J22=8,RANK(L22,$AE$19:$AE$302,0)+COUNTIF($AE$1:AE21,AE22),"")&amp;IF(J22=9,RANK(L22,$AF$19:$AF$302,0)+COUNTIF($AF$1:AF21,AF22),"")&amp;IF(J22=10,RANK(L22,$AG$19:$AG$302,0)+COUNTIF($AG$1:AG21,AG22),"")&amp;IF(J22=11,RANK(L22,$AH$19:$AH$302,0)+COUNTIF($AH$1:AH21,AH22),"")</f>
        <v>4</v>
      </c>
      <c r="N22" s="9" t="s">
        <v>51</v>
      </c>
      <c r="Z22" s="10" t="str">
        <f t="shared" si="5"/>
        <v/>
      </c>
      <c r="AA22" s="10" t="str">
        <f t="shared" si="6"/>
        <v/>
      </c>
      <c r="AB22" s="10" t="str">
        <f t="shared" si="7"/>
        <v/>
      </c>
      <c r="AC22" s="10">
        <f t="shared" si="8"/>
        <v>20</v>
      </c>
      <c r="AD22" s="10" t="str">
        <f t="shared" si="9"/>
        <v/>
      </c>
      <c r="AE22" s="10" t="str">
        <f t="shared" si="10"/>
        <v/>
      </c>
      <c r="AF22" s="10" t="str">
        <f t="shared" si="11"/>
        <v/>
      </c>
      <c r="AG22" s="10" t="str">
        <f t="shared" si="12"/>
        <v/>
      </c>
      <c r="AH22" s="10" t="str">
        <f t="shared" si="13"/>
        <v/>
      </c>
      <c r="AI22" s="13" t="str">
        <f t="shared" si="14"/>
        <v>4</v>
      </c>
      <c r="AJ22" s="11">
        <f t="shared" si="15"/>
        <v>4</v>
      </c>
    </row>
    <row r="23" spans="1:36" x14ac:dyDescent="0.25">
      <c r="A23" s="1">
        <v>5</v>
      </c>
      <c r="B23" s="4">
        <v>48</v>
      </c>
      <c r="C23" s="9" t="s">
        <v>43</v>
      </c>
      <c r="D23" s="9" t="s">
        <v>41</v>
      </c>
      <c r="E23" s="9" t="s">
        <v>44</v>
      </c>
      <c r="F23" s="9">
        <v>3543377923</v>
      </c>
      <c r="G23" s="9" t="s">
        <v>33</v>
      </c>
      <c r="H23" s="27"/>
      <c r="I23" s="6">
        <v>6</v>
      </c>
      <c r="J23" s="6">
        <v>6</v>
      </c>
      <c r="K23" s="9">
        <v>6</v>
      </c>
      <c r="L23" s="7">
        <f t="shared" si="16"/>
        <v>15</v>
      </c>
      <c r="M23" s="8" t="str">
        <f>IF(J23=4,RANK(L23,$AA$19:$AA$302,0)+COUNTIF($AA$1:AA22,AA23),"")&amp;IF(J23=5,RANK(L23,$AB$19:$AB$302,0)+COUNTIF($AB$1:AB22,AB23),"")&amp;IF(J23=6,RANK(L23,$AC$19:$AC$302,0)+COUNTIF($AC$1:AC22,AC23),"")&amp;IF(J23=7,RANK(L23,$AD$19:$AD$302,0)+COUNTIF($AD$1:AD22,AD23),"")&amp;IF(J23=8,RANK(L23,$AE$19:$AE$302,0)+COUNTIF($AE$1:AE22,AE23),"")&amp;IF(J23=9,RANK(L23,$AF$19:$AF$302,0)+COUNTIF($AF$1:AF22,AF23),"")&amp;IF(J23=10,RANK(L23,$AG$19:$AG$302,0)+COUNTIF($AG$1:AG22,AG23),"")&amp;IF(J23=11,RANK(L23,$AH$19:$AH$302,0)+COUNTIF($AH$1:AH22,AH23),"")</f>
        <v>5</v>
      </c>
      <c r="N23" s="9" t="s">
        <v>51</v>
      </c>
      <c r="Z23" s="10" t="str">
        <f t="shared" si="5"/>
        <v/>
      </c>
      <c r="AA23" s="10" t="str">
        <f t="shared" si="6"/>
        <v/>
      </c>
      <c r="AB23" s="10" t="str">
        <f t="shared" si="7"/>
        <v/>
      </c>
      <c r="AC23" s="10">
        <f t="shared" si="8"/>
        <v>15</v>
      </c>
      <c r="AD23" s="10" t="str">
        <f t="shared" si="9"/>
        <v/>
      </c>
      <c r="AE23" s="10" t="str">
        <f t="shared" si="10"/>
        <v/>
      </c>
      <c r="AF23" s="10" t="str">
        <f t="shared" si="11"/>
        <v/>
      </c>
      <c r="AG23" s="10" t="str">
        <f t="shared" si="12"/>
        <v/>
      </c>
      <c r="AH23" s="10" t="str">
        <f t="shared" si="13"/>
        <v/>
      </c>
      <c r="AI23" s="13" t="str">
        <f t="shared" si="14"/>
        <v>5</v>
      </c>
      <c r="AJ23" s="11">
        <f t="shared" si="15"/>
        <v>5</v>
      </c>
    </row>
    <row r="24" spans="1:36" x14ac:dyDescent="0.25">
      <c r="A24" s="1">
        <v>6</v>
      </c>
      <c r="B24" s="4">
        <v>48</v>
      </c>
      <c r="C24" s="9" t="s">
        <v>45</v>
      </c>
      <c r="D24" s="9" t="s">
        <v>46</v>
      </c>
      <c r="E24" s="9" t="s">
        <v>27</v>
      </c>
      <c r="F24" s="9">
        <v>2911032510</v>
      </c>
      <c r="G24" s="9" t="s">
        <v>33</v>
      </c>
      <c r="H24" s="27"/>
      <c r="I24" s="6">
        <v>6</v>
      </c>
      <c r="J24" s="6">
        <v>6</v>
      </c>
      <c r="K24" s="9">
        <v>4</v>
      </c>
      <c r="L24" s="7">
        <f t="shared" si="16"/>
        <v>10</v>
      </c>
      <c r="M24" s="8" t="str">
        <f>IF(J24=4,RANK(L24,$AA$19:$AA$302,0)+COUNTIF($AA$1:AA23,AA24),"")&amp;IF(J24=5,RANK(L24,$AB$19:$AB$302,0)+COUNTIF($AB$1:AB23,AB24),"")&amp;IF(J24=6,RANK(L24,$AC$19:$AC$302,0)+COUNTIF($AC$1:AC23,AC24),"")&amp;IF(J24=7,RANK(L24,$AD$19:$AD$302,0)+COUNTIF($AD$1:AD23,AD24),"")&amp;IF(J24=8,RANK(L24,$AE$19:$AE$302,0)+COUNTIF($AE$1:AE23,AE24),"")&amp;IF(J24=9,RANK(L24,$AF$19:$AF$302,0)+COUNTIF($AF$1:AF23,AF24),"")&amp;IF(J24=10,RANK(L24,$AG$19:$AG$302,0)+COUNTIF($AG$1:AG23,AG24),"")&amp;IF(J24=11,RANK(L24,$AH$19:$AH$302,0)+COUNTIF($AH$1:AH23,AH24),"")</f>
        <v>6</v>
      </c>
      <c r="N24" s="9" t="s">
        <v>51</v>
      </c>
      <c r="Z24" s="10" t="str">
        <f t="shared" si="5"/>
        <v/>
      </c>
      <c r="AA24" s="10" t="str">
        <f t="shared" si="6"/>
        <v/>
      </c>
      <c r="AB24" s="10" t="str">
        <f t="shared" si="7"/>
        <v/>
      </c>
      <c r="AC24" s="10">
        <f t="shared" si="8"/>
        <v>10</v>
      </c>
      <c r="AD24" s="10" t="str">
        <f t="shared" si="9"/>
        <v/>
      </c>
      <c r="AE24" s="10" t="str">
        <f t="shared" si="10"/>
        <v/>
      </c>
      <c r="AF24" s="10" t="str">
        <f t="shared" si="11"/>
        <v/>
      </c>
      <c r="AG24" s="10" t="str">
        <f t="shared" si="12"/>
        <v/>
      </c>
      <c r="AH24" s="10" t="str">
        <f t="shared" si="13"/>
        <v/>
      </c>
      <c r="AI24" s="13" t="str">
        <f t="shared" si="14"/>
        <v>6</v>
      </c>
      <c r="AJ24" s="11">
        <f t="shared" si="15"/>
        <v>6</v>
      </c>
    </row>
    <row r="25" spans="1:36" x14ac:dyDescent="0.25">
      <c r="A25" s="1">
        <v>7</v>
      </c>
      <c r="B25" s="4">
        <v>48</v>
      </c>
      <c r="C25" s="9" t="s">
        <v>47</v>
      </c>
      <c r="D25" s="9" t="s">
        <v>48</v>
      </c>
      <c r="E25" s="9" t="s">
        <v>49</v>
      </c>
      <c r="F25" s="9">
        <v>1245379001</v>
      </c>
      <c r="G25" s="9" t="s">
        <v>33</v>
      </c>
      <c r="H25" s="27"/>
      <c r="I25" s="6">
        <v>6</v>
      </c>
      <c r="J25" s="6">
        <v>6</v>
      </c>
      <c r="K25" s="9">
        <v>4</v>
      </c>
      <c r="L25" s="7">
        <f t="shared" si="16"/>
        <v>10</v>
      </c>
      <c r="M25" s="8" t="str">
        <f>IF(J25=4,RANK(L25,$AA$19:$AA$302,0)+COUNTIF($AA$1:AA24,AA25),"")&amp;IF(J25=5,RANK(L25,$AB$19:$AB$302,0)+COUNTIF($AB$1:AB24,AB25),"")&amp;IF(J25=6,RANK(L25,$AC$19:$AC$302,0)+COUNTIF($AC$1:AC24,AC25),"")&amp;IF(J25=7,RANK(L25,$AD$19:$AD$302,0)+COUNTIF($AD$1:AD24,AD25),"")&amp;IF(J25=8,RANK(L25,$AE$19:$AE$302,0)+COUNTIF($AE$1:AE24,AE25),"")&amp;IF(J25=9,RANK(L25,$AF$19:$AF$302,0)+COUNTIF($AF$1:AF24,AF25),"")&amp;IF(J25=10,RANK(L25,$AG$19:$AG$302,0)+COUNTIF($AG$1:AG24,AG25),"")&amp;IF(J25=11,RANK(L25,$AH$19:$AH$302,0)+COUNTIF($AH$1:AH24,AH25),"")</f>
        <v>7</v>
      </c>
      <c r="N25" s="9" t="s">
        <v>51</v>
      </c>
      <c r="Z25" s="10" t="str">
        <f t="shared" si="5"/>
        <v/>
      </c>
      <c r="AA25" s="10" t="str">
        <f t="shared" si="6"/>
        <v/>
      </c>
      <c r="AB25" s="10" t="str">
        <f t="shared" si="7"/>
        <v/>
      </c>
      <c r="AC25" s="10">
        <f t="shared" si="8"/>
        <v>10</v>
      </c>
      <c r="AD25" s="10" t="str">
        <f t="shared" si="9"/>
        <v/>
      </c>
      <c r="AE25" s="10" t="str">
        <f t="shared" si="10"/>
        <v/>
      </c>
      <c r="AF25" s="10" t="str">
        <f t="shared" si="11"/>
        <v/>
      </c>
      <c r="AG25" s="10" t="str">
        <f t="shared" si="12"/>
        <v/>
      </c>
      <c r="AH25" s="10" t="str">
        <f t="shared" si="13"/>
        <v/>
      </c>
      <c r="AI25" s="13" t="str">
        <f t="shared" si="14"/>
        <v>6</v>
      </c>
      <c r="AJ25" s="11">
        <f t="shared" si="15"/>
        <v>6</v>
      </c>
    </row>
  </sheetData>
  <mergeCells count="6">
    <mergeCell ref="A16:B16"/>
    <mergeCell ref="A6:B7"/>
    <mergeCell ref="C6:G6"/>
    <mergeCell ref="H6:H7"/>
    <mergeCell ref="I6:J6"/>
    <mergeCell ref="I7:J7"/>
  </mergeCells>
  <conditionalFormatting sqref="L19:L25">
    <cfRule type="cellIs" dxfId="7" priority="1" operator="greaterThan">
      <formula>100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J54"/>
  <sheetViews>
    <sheetView zoomScale="90" zoomScaleNormal="90" workbookViewId="0">
      <selection activeCell="G25" sqref="G25"/>
    </sheetView>
  </sheetViews>
  <sheetFormatPr defaultRowHeight="15" x14ac:dyDescent="0.25"/>
  <cols>
    <col min="1" max="1" width="5.5703125" customWidth="1"/>
    <col min="2" max="2" width="8.140625" bestFit="1" customWidth="1"/>
    <col min="3" max="3" width="15.7109375" customWidth="1"/>
    <col min="4" max="4" width="13.85546875" customWidth="1"/>
    <col min="5" max="5" width="15.140625" customWidth="1"/>
    <col min="6" max="6" width="14.5703125" customWidth="1"/>
    <col min="7" max="7" width="28.42578125" customWidth="1"/>
    <col min="8" max="8" width="28.5703125" customWidth="1"/>
    <col min="9" max="9" width="7.140625" customWidth="1"/>
    <col min="10" max="10" width="8.28515625" customWidth="1"/>
    <col min="11" max="11" width="8.5703125" bestFit="1" customWidth="1"/>
    <col min="12" max="13" width="7.7109375" bestFit="1" customWidth="1"/>
    <col min="14" max="14" width="12" customWidth="1"/>
  </cols>
  <sheetData>
    <row r="6" spans="1:36" ht="15" customHeight="1" x14ac:dyDescent="0.25">
      <c r="A6" s="31"/>
      <c r="B6" s="32"/>
      <c r="C6" s="29" t="s">
        <v>14</v>
      </c>
      <c r="D6" s="35"/>
      <c r="E6" s="35"/>
      <c r="F6" s="35"/>
      <c r="G6" s="30"/>
      <c r="H6" s="36" t="s">
        <v>15</v>
      </c>
      <c r="I6" s="38" t="s">
        <v>16</v>
      </c>
      <c r="J6" s="39"/>
    </row>
    <row r="7" spans="1:36" ht="15" customHeight="1" x14ac:dyDescent="0.25">
      <c r="A7" s="33"/>
      <c r="B7" s="34"/>
      <c r="C7" s="14" t="s">
        <v>17</v>
      </c>
      <c r="D7" s="14" t="s">
        <v>18</v>
      </c>
      <c r="E7" s="14" t="s">
        <v>19</v>
      </c>
      <c r="F7" s="14" t="s">
        <v>20</v>
      </c>
      <c r="G7" s="14" t="s">
        <v>21</v>
      </c>
      <c r="H7" s="37"/>
      <c r="I7" s="40" t="s">
        <v>22</v>
      </c>
      <c r="J7" s="41"/>
    </row>
    <row r="8" spans="1:36" x14ac:dyDescent="0.25">
      <c r="A8" s="15">
        <v>4</v>
      </c>
      <c r="B8" s="16" t="s">
        <v>23</v>
      </c>
      <c r="C8" s="17">
        <f>COUNTIF(J19:J848,4)</f>
        <v>0</v>
      </c>
      <c r="D8" s="17">
        <f>COUNTIF($Z$19:$Z$848,5)</f>
        <v>0</v>
      </c>
      <c r="E8" s="17">
        <f>COUNTIF($Z$19:$Z$848,104)</f>
        <v>0</v>
      </c>
      <c r="F8" s="17">
        <f>SUM(D8:E8)</f>
        <v>0</v>
      </c>
      <c r="G8" s="15">
        <f t="shared" ref="G8:G15" si="0">C8-D8-E8</f>
        <v>0</v>
      </c>
      <c r="H8" s="17"/>
      <c r="I8" s="18"/>
      <c r="J8" s="19">
        <f t="shared" ref="J8:J15" si="1">ROUND(IF(C8=0,0,(IF(AND(C8&lt;=2,C8&gt;0),1,C8*0.45))),0)</f>
        <v>0</v>
      </c>
      <c r="Z8" s="10"/>
      <c r="AA8" s="10"/>
      <c r="AB8" s="10"/>
      <c r="AC8" s="10"/>
      <c r="AD8" s="10"/>
      <c r="AE8" s="10"/>
      <c r="AF8" s="10"/>
      <c r="AG8" s="10"/>
      <c r="AH8" s="11"/>
      <c r="AI8" s="11">
        <f>I8+1-1</f>
        <v>0</v>
      </c>
      <c r="AJ8" s="11">
        <f>J8+1-1</f>
        <v>0</v>
      </c>
    </row>
    <row r="9" spans="1:36" x14ac:dyDescent="0.25">
      <c r="A9" s="15">
        <v>5</v>
      </c>
      <c r="B9" s="16" t="s">
        <v>23</v>
      </c>
      <c r="C9" s="17">
        <f>COUNTIF(J19:J849,5)</f>
        <v>0</v>
      </c>
      <c r="D9" s="17">
        <f>COUNTIF($Z$19:$Z$848,6)</f>
        <v>0</v>
      </c>
      <c r="E9" s="17">
        <f>COUNTIF($Z$19:$Z$848,105)</f>
        <v>0</v>
      </c>
      <c r="F9" s="17">
        <f t="shared" ref="F9:F16" si="2">SUM(D9:E9)</f>
        <v>0</v>
      </c>
      <c r="G9" s="15">
        <f t="shared" si="0"/>
        <v>0</v>
      </c>
      <c r="H9" s="20"/>
      <c r="I9" s="18"/>
      <c r="J9" s="19">
        <f t="shared" si="1"/>
        <v>0</v>
      </c>
      <c r="Z9" s="10"/>
      <c r="AA9" s="10"/>
      <c r="AB9" s="10"/>
      <c r="AC9" s="10"/>
      <c r="AD9" s="10"/>
      <c r="AE9" s="10"/>
      <c r="AF9" s="10"/>
      <c r="AG9" s="10"/>
      <c r="AH9" s="11"/>
      <c r="AI9" s="11">
        <f t="shared" ref="AI9:AJ15" si="3">I9+1-1</f>
        <v>0</v>
      </c>
      <c r="AJ9" s="11">
        <f t="shared" si="3"/>
        <v>0</v>
      </c>
    </row>
    <row r="10" spans="1:36" x14ac:dyDescent="0.25">
      <c r="A10" s="15">
        <v>6</v>
      </c>
      <c r="B10" s="16" t="s">
        <v>23</v>
      </c>
      <c r="C10" s="17">
        <f>COUNTIF(J19:J850,6)</f>
        <v>0</v>
      </c>
      <c r="D10" s="17">
        <f>COUNTIF($Z$19:$Z$848,7)</f>
        <v>0</v>
      </c>
      <c r="E10" s="17">
        <f>COUNTIF($Z$19:$Z$848,106)</f>
        <v>0</v>
      </c>
      <c r="F10" s="17">
        <f t="shared" si="2"/>
        <v>0</v>
      </c>
      <c r="G10" s="15">
        <f t="shared" si="0"/>
        <v>0</v>
      </c>
      <c r="H10" s="21"/>
      <c r="I10" s="22"/>
      <c r="J10" s="19">
        <f t="shared" si="1"/>
        <v>0</v>
      </c>
      <c r="Z10" s="10"/>
      <c r="AA10" s="10"/>
      <c r="AB10" s="10"/>
      <c r="AC10" s="10"/>
      <c r="AD10" s="10"/>
      <c r="AE10" s="10"/>
      <c r="AF10" s="10"/>
      <c r="AG10" s="10"/>
      <c r="AH10" s="11"/>
      <c r="AI10" s="11">
        <f t="shared" si="3"/>
        <v>0</v>
      </c>
      <c r="AJ10" s="11">
        <f t="shared" si="3"/>
        <v>0</v>
      </c>
    </row>
    <row r="11" spans="1:36" x14ac:dyDescent="0.25">
      <c r="A11" s="15">
        <v>7</v>
      </c>
      <c r="B11" s="16" t="s">
        <v>23</v>
      </c>
      <c r="C11" s="17">
        <f>COUNTIF(J19:J851,7)</f>
        <v>36</v>
      </c>
      <c r="D11" s="17">
        <f>COUNTIF($Z$19:$Z$848,8)</f>
        <v>0</v>
      </c>
      <c r="E11" s="17">
        <f>COUNTIF($Z$19:$Z$848,107)</f>
        <v>0</v>
      </c>
      <c r="F11" s="17">
        <f t="shared" si="2"/>
        <v>0</v>
      </c>
      <c r="G11" s="15">
        <f t="shared" si="0"/>
        <v>36</v>
      </c>
      <c r="H11" s="21">
        <v>40</v>
      </c>
      <c r="I11" s="22"/>
      <c r="J11" s="19">
        <f t="shared" si="1"/>
        <v>16</v>
      </c>
      <c r="Z11" s="10"/>
      <c r="AA11" s="10"/>
      <c r="AB11" s="10"/>
      <c r="AC11" s="10"/>
      <c r="AD11" s="10"/>
      <c r="AE11" s="10"/>
      <c r="AF11" s="10"/>
      <c r="AG11" s="10"/>
      <c r="AH11" s="11"/>
      <c r="AI11" s="11">
        <f t="shared" si="3"/>
        <v>0</v>
      </c>
      <c r="AJ11" s="11">
        <f t="shared" si="3"/>
        <v>16</v>
      </c>
    </row>
    <row r="12" spans="1:36" x14ac:dyDescent="0.25">
      <c r="A12" s="15">
        <v>8</v>
      </c>
      <c r="B12" s="16" t="s">
        <v>23</v>
      </c>
      <c r="C12" s="17">
        <f>COUNTIF(J19:J852,8)</f>
        <v>0</v>
      </c>
      <c r="D12" s="17">
        <f>COUNTIF($Z$19:$Z$848,9)</f>
        <v>0</v>
      </c>
      <c r="E12" s="17">
        <f>COUNTIF($Z$19:$Z$848,108)</f>
        <v>0</v>
      </c>
      <c r="F12" s="17">
        <f t="shared" si="2"/>
        <v>0</v>
      </c>
      <c r="G12" s="15">
        <f t="shared" si="0"/>
        <v>0</v>
      </c>
      <c r="H12" s="21"/>
      <c r="I12" s="22"/>
      <c r="J12" s="19">
        <f t="shared" si="1"/>
        <v>0</v>
      </c>
      <c r="Z12" s="10"/>
      <c r="AA12" s="10"/>
      <c r="AB12" s="10"/>
      <c r="AC12" s="10"/>
      <c r="AD12" s="10"/>
      <c r="AE12" s="10"/>
      <c r="AF12" s="10"/>
      <c r="AG12" s="10"/>
      <c r="AH12" s="11"/>
      <c r="AI12" s="11">
        <f t="shared" si="3"/>
        <v>0</v>
      </c>
      <c r="AJ12" s="11">
        <f t="shared" si="3"/>
        <v>0</v>
      </c>
    </row>
    <row r="13" spans="1:36" x14ac:dyDescent="0.25">
      <c r="A13" s="15">
        <v>9</v>
      </c>
      <c r="B13" s="16" t="s">
        <v>23</v>
      </c>
      <c r="C13" s="17">
        <f>COUNTIF(J19:J853,9)</f>
        <v>0</v>
      </c>
      <c r="D13" s="17">
        <f>COUNTIF($Z$19:$Z$848,10)</f>
        <v>0</v>
      </c>
      <c r="E13" s="17">
        <f>COUNTIF($Z$19:$Z$848,109)</f>
        <v>0</v>
      </c>
      <c r="F13" s="17">
        <f t="shared" si="2"/>
        <v>0</v>
      </c>
      <c r="G13" s="15">
        <f t="shared" si="0"/>
        <v>0</v>
      </c>
      <c r="H13" s="21"/>
      <c r="I13" s="22"/>
      <c r="J13" s="19">
        <f t="shared" si="1"/>
        <v>0</v>
      </c>
      <c r="Z13" s="10"/>
      <c r="AA13" s="10"/>
      <c r="AB13" s="10"/>
      <c r="AC13" s="10"/>
      <c r="AD13" s="10"/>
      <c r="AE13" s="10"/>
      <c r="AF13" s="10"/>
      <c r="AG13" s="10"/>
      <c r="AH13" s="11"/>
      <c r="AI13" s="11">
        <f t="shared" si="3"/>
        <v>0</v>
      </c>
      <c r="AJ13" s="11">
        <f t="shared" si="3"/>
        <v>0</v>
      </c>
    </row>
    <row r="14" spans="1:36" x14ac:dyDescent="0.25">
      <c r="A14" s="15">
        <v>10</v>
      </c>
      <c r="B14" s="16" t="s">
        <v>23</v>
      </c>
      <c r="C14" s="17">
        <f>COUNTIF(J19:J854,10)</f>
        <v>0</v>
      </c>
      <c r="D14" s="17">
        <f>COUNTIF($Z$19:$Z$848,11)</f>
        <v>0</v>
      </c>
      <c r="E14" s="17">
        <f>COUNTIF($Z$19:$Z$848,110)</f>
        <v>0</v>
      </c>
      <c r="F14" s="17">
        <f t="shared" si="2"/>
        <v>0</v>
      </c>
      <c r="G14" s="15">
        <f t="shared" si="0"/>
        <v>0</v>
      </c>
      <c r="H14" s="21"/>
      <c r="I14" s="22"/>
      <c r="J14" s="19">
        <f t="shared" si="1"/>
        <v>0</v>
      </c>
      <c r="Z14" s="10"/>
      <c r="AA14" s="10"/>
      <c r="AB14" s="10"/>
      <c r="AC14" s="10"/>
      <c r="AD14" s="10"/>
      <c r="AE14" s="10"/>
      <c r="AF14" s="10"/>
      <c r="AG14" s="10"/>
      <c r="AH14" s="11"/>
      <c r="AI14" s="11">
        <f t="shared" si="3"/>
        <v>0</v>
      </c>
      <c r="AJ14" s="11">
        <f t="shared" si="3"/>
        <v>0</v>
      </c>
    </row>
    <row r="15" spans="1:36" x14ac:dyDescent="0.25">
      <c r="A15" s="15">
        <v>11</v>
      </c>
      <c r="B15" s="16" t="s">
        <v>23</v>
      </c>
      <c r="C15" s="17">
        <f>COUNTIF(J19:J855,11)</f>
        <v>0</v>
      </c>
      <c r="D15" s="17">
        <f>COUNTIF($Z$19:$Z$848,12)</f>
        <v>0</v>
      </c>
      <c r="E15" s="17">
        <f>COUNTIF($Z$19:$Z$848,111)</f>
        <v>0</v>
      </c>
      <c r="F15" s="17">
        <f t="shared" si="2"/>
        <v>0</v>
      </c>
      <c r="G15" s="15">
        <f t="shared" si="0"/>
        <v>0</v>
      </c>
      <c r="H15" s="21"/>
      <c r="I15" s="22"/>
      <c r="J15" s="19">
        <f t="shared" si="1"/>
        <v>0</v>
      </c>
      <c r="Z15" s="10"/>
      <c r="AA15" s="10"/>
      <c r="AB15" s="10"/>
      <c r="AC15" s="10"/>
      <c r="AD15" s="10"/>
      <c r="AE15" s="10"/>
      <c r="AF15" s="10"/>
      <c r="AG15" s="10"/>
      <c r="AH15" s="11"/>
      <c r="AI15" s="11">
        <f t="shared" si="3"/>
        <v>0</v>
      </c>
      <c r="AJ15" s="11">
        <f t="shared" si="3"/>
        <v>0</v>
      </c>
    </row>
    <row r="16" spans="1:36" x14ac:dyDescent="0.25">
      <c r="A16" s="29" t="s">
        <v>24</v>
      </c>
      <c r="B16" s="30"/>
      <c r="C16" s="17">
        <f>SUM(C8:C15)</f>
        <v>36</v>
      </c>
      <c r="D16" s="17">
        <f>COUNTIF($N$19:$N$20,"победитель")</f>
        <v>0</v>
      </c>
      <c r="E16" s="17">
        <f>COUNTIF($N$19:$N$20,"призер")</f>
        <v>0</v>
      </c>
      <c r="F16" s="17">
        <f t="shared" si="2"/>
        <v>0</v>
      </c>
      <c r="G16" s="23">
        <f>SUM(G8:G15)</f>
        <v>36</v>
      </c>
      <c r="H16" s="24"/>
      <c r="I16" s="25"/>
      <c r="J16" s="26">
        <f>SUM(J8:J15)</f>
        <v>16</v>
      </c>
      <c r="Z16" s="10"/>
      <c r="AA16" s="10"/>
      <c r="AB16" s="10"/>
      <c r="AC16" s="10"/>
      <c r="AD16" s="10"/>
      <c r="AE16" s="10"/>
      <c r="AF16" s="10"/>
      <c r="AG16" s="10"/>
      <c r="AH16" s="11"/>
      <c r="AI16" s="10"/>
      <c r="AJ16" s="10"/>
    </row>
    <row r="17" spans="1:36" x14ac:dyDescent="0.25">
      <c r="Z17" s="10"/>
      <c r="AA17" s="10"/>
      <c r="AB17" s="10"/>
      <c r="AC17" s="10"/>
      <c r="AD17" s="10"/>
      <c r="AE17" s="10"/>
      <c r="AF17" s="10"/>
      <c r="AG17" s="10"/>
      <c r="AH17" s="10"/>
      <c r="AI17" s="11"/>
      <c r="AJ17" s="10"/>
    </row>
    <row r="18" spans="1:36" ht="91.5" x14ac:dyDescent="0.25">
      <c r="A18" s="1" t="s">
        <v>0</v>
      </c>
      <c r="B18" s="1" t="s">
        <v>1</v>
      </c>
      <c r="C18" s="2" t="s">
        <v>2</v>
      </c>
      <c r="D18" s="2" t="s">
        <v>3</v>
      </c>
      <c r="E18" s="1" t="s">
        <v>4</v>
      </c>
      <c r="F18" s="1" t="s">
        <v>5</v>
      </c>
      <c r="G18" s="1" t="s">
        <v>6</v>
      </c>
      <c r="H18" s="1" t="s">
        <v>7</v>
      </c>
      <c r="I18" s="1" t="s">
        <v>8</v>
      </c>
      <c r="J18" s="3" t="s">
        <v>9</v>
      </c>
      <c r="K18" s="1" t="s">
        <v>10</v>
      </c>
      <c r="L18" s="1" t="s">
        <v>11</v>
      </c>
      <c r="M18" s="1" t="s">
        <v>12</v>
      </c>
      <c r="N18" s="1" t="s">
        <v>13</v>
      </c>
      <c r="Z18" s="10"/>
      <c r="AA18" s="10"/>
      <c r="AB18" s="10"/>
      <c r="AC18" s="10"/>
      <c r="AD18" s="10"/>
      <c r="AE18" s="10"/>
      <c r="AF18" s="10"/>
      <c r="AG18" s="10"/>
      <c r="AH18" s="10"/>
      <c r="AI18" s="12"/>
      <c r="AJ18" s="10"/>
    </row>
    <row r="19" spans="1:36" x14ac:dyDescent="0.25">
      <c r="A19" s="1">
        <v>1</v>
      </c>
      <c r="B19" s="4">
        <v>48</v>
      </c>
      <c r="C19" s="9" t="s">
        <v>52</v>
      </c>
      <c r="D19" s="9" t="s">
        <v>53</v>
      </c>
      <c r="E19" s="9" t="s">
        <v>54</v>
      </c>
      <c r="F19" s="9">
        <v>4029186378</v>
      </c>
      <c r="G19" s="9" t="s">
        <v>33</v>
      </c>
      <c r="H19" s="5"/>
      <c r="I19" s="6">
        <v>7</v>
      </c>
      <c r="J19" s="6">
        <v>7</v>
      </c>
      <c r="K19" s="9">
        <v>18</v>
      </c>
      <c r="L19" s="7">
        <f>K19*100/(IF(J19=$A$8,$H$8,IF(J19=$A$9,$H$9,IF(J19=$A$10,$H$10,IF(J19=$A$11,$H$11,IF(J19=$A$12,$H$12,IF(J19=$A$13,$H$13,IF(J19=$A$14,$H$14,$H$15))))))))</f>
        <v>45</v>
      </c>
      <c r="M19" s="8" t="str">
        <f>IF(J19=4,RANK(L19,$AA$19:$AA$323,0)+COUNTIF($AA$1:AA18,AA19),"")&amp;IF(J19=5,RANK(L19,$AB$19:$AB$323,0)+COUNTIF($AB$1:AB18,AB19),"")&amp;IF(J19=6,RANK(L19,$AC$19:$AC$323,0)+COUNTIF($AC$1:AC18,AC19),"")&amp;IF(J19=7,RANK(L19,$AD$19:$AD$323,0)+COUNTIF($AD$1:AD18,AD19),"")&amp;IF(J19=8,RANK(L19,$AE$19:$AE$323,0)+COUNTIF($AE$1:AE18,AE19),"")&amp;IF(J19=9,RANK(L19,$AF$19:$AF$323,0)+COUNTIF($AF$1:AF18,AF19),"")&amp;IF(J19=10,RANK(L19,$AG$19:$AG$323,0)+COUNTIF($AG$1:AG18,AG19),"")&amp;IF(J19=11,RANK(L19,$AH$19:$AH$323,0)+COUNTIF($AH$1:AH18,AH19),"")</f>
        <v>1</v>
      </c>
      <c r="N19" s="9" t="s">
        <v>51</v>
      </c>
      <c r="Z19" s="10" t="str">
        <f>IF(N19="победитель",1+J19,IF(N19="призер",100+J19,""))</f>
        <v/>
      </c>
      <c r="AA19" s="10" t="str">
        <f>IF(J19=4,L19,"")</f>
        <v/>
      </c>
      <c r="AB19" s="10" t="str">
        <f>IF(J19=5,L19,"")</f>
        <v/>
      </c>
      <c r="AC19" s="10" t="str">
        <f>IF(J19=6,L19,"")</f>
        <v/>
      </c>
      <c r="AD19" s="10">
        <f>IF(J19=7,L19,"")</f>
        <v>45</v>
      </c>
      <c r="AE19" s="10" t="str">
        <f>IF(J19=8,L19,"")</f>
        <v/>
      </c>
      <c r="AF19" s="10" t="str">
        <f>IF(J19=9,L19,"")</f>
        <v/>
      </c>
      <c r="AG19" s="10" t="str">
        <f>IF(J19=10,L19,"")</f>
        <v/>
      </c>
      <c r="AH19" s="10" t="str">
        <f>IF(J19=11,L19,"")</f>
        <v/>
      </c>
      <c r="AI19" s="13" t="str">
        <f>IF(J19=4,RANK(L19,$AA$19:$AA$323,0),"")&amp;IF(J19=5,RANK(L19,$AB$19:$AB$323,0),"")&amp;IF(J19=6,RANK(L19,$AC$19:$AC$323,0),"")&amp;IF(J19=7,RANK(L19,$AD$19:$AD$323,0),"")&amp;IF(J19=8,RANK(L19,$AE$19:$AE$323,0),"")&amp;IF(J19=9,RANK(L19,$AF$19:$AF$323,0),"")&amp;IF(J19=10,RANK(L19,$AG$19:$AG$323,0),"")&amp;IF(J19=11,RANK(L19,$AH$19:$AH$323,0),"")</f>
        <v>1</v>
      </c>
      <c r="AJ19" s="11">
        <f>AI19+1-1</f>
        <v>1</v>
      </c>
    </row>
    <row r="20" spans="1:36" x14ac:dyDescent="0.25">
      <c r="A20" s="1">
        <v>2</v>
      </c>
      <c r="B20" s="4">
        <v>48</v>
      </c>
      <c r="C20" s="9" t="s">
        <v>55</v>
      </c>
      <c r="D20" s="9" t="s">
        <v>56</v>
      </c>
      <c r="E20" s="9" t="s">
        <v>57</v>
      </c>
      <c r="F20" s="9">
        <v>1487898517</v>
      </c>
      <c r="G20" s="9" t="s">
        <v>33</v>
      </c>
      <c r="H20" s="28"/>
      <c r="I20" s="6">
        <v>7</v>
      </c>
      <c r="J20" s="6">
        <v>7</v>
      </c>
      <c r="K20" s="9">
        <v>14</v>
      </c>
      <c r="L20" s="7">
        <f t="shared" ref="L20:L21" si="4">K20*100/(IF(J20=$A$8,$H$8,IF(J20=$A$9,$H$9,IF(J20=$A$10,$H$10,IF(J20=$A$11,$H$11,IF(J20=$A$12,$H$12,IF(J20=$A$13,$H$13,IF(J20=$A$14,$H$14,$H$15))))))))</f>
        <v>35</v>
      </c>
      <c r="M20" s="8" t="str">
        <f>IF(J20=4,RANK(L20,$AA$19:$AA$323,0)+COUNTIF($AA$1:AA19,AA20),"")&amp;IF(J20=5,RANK(L20,$AB$19:$AB$323,0)+COUNTIF($AB$1:AB19,AB20),"")&amp;IF(J20=6,RANK(L20,$AC$19:$AC$323,0)+COUNTIF($AC$1:AC19,AC20),"")&amp;IF(J20=7,RANK(L20,$AD$19:$AD$323,0)+COUNTIF($AD$1:AD19,AD20),"")&amp;IF(J20=8,RANK(L20,$AE$19:$AE$323,0)+COUNTIF($AE$1:AE19,AE20),"")&amp;IF(J20=9,RANK(L20,$AF$19:$AF$323,0)+COUNTIF($AF$1:AF19,AF20),"")&amp;IF(J20=10,RANK(L20,$AG$19:$AG$323,0)+COUNTIF($AG$1:AG19,AG20),"")&amp;IF(J20=11,RANK(L20,$AH$19:$AH$323,0)+COUNTIF($AH$1:AH19,AH20),"")</f>
        <v>2</v>
      </c>
      <c r="N20" s="9" t="s">
        <v>51</v>
      </c>
      <c r="Z20" s="10" t="str">
        <f t="shared" ref="Z20" si="5">IF(N20="победитель",1+J20,IF(N20="призер",100+J20,""))</f>
        <v/>
      </c>
      <c r="AA20" s="10" t="str">
        <f t="shared" ref="AA20:AA53" si="6">IF(J20=4,L20,"")</f>
        <v/>
      </c>
      <c r="AB20" s="10" t="str">
        <f t="shared" ref="AB20:AB53" si="7">IF(J20=5,L20,"")</f>
        <v/>
      </c>
      <c r="AC20" s="10" t="str">
        <f t="shared" ref="AC20:AC53" si="8">IF(J20=6,L20,"")</f>
        <v/>
      </c>
      <c r="AD20" s="10">
        <f t="shared" ref="AD20:AD53" si="9">IF(J20=7,L20,"")</f>
        <v>35</v>
      </c>
      <c r="AE20" s="10" t="str">
        <f t="shared" ref="AE20:AE53" si="10">IF(J20=8,L20,"")</f>
        <v/>
      </c>
      <c r="AF20" s="10" t="str">
        <f t="shared" ref="AF20:AF53" si="11">IF(J20=9,L20,"")</f>
        <v/>
      </c>
      <c r="AG20" s="10" t="str">
        <f t="shared" ref="AG20:AG53" si="12">IF(J20=10,L20,"")</f>
        <v/>
      </c>
      <c r="AH20" s="10" t="str">
        <f t="shared" ref="AH20:AH53" si="13">IF(J20=11,L20,"")</f>
        <v/>
      </c>
      <c r="AI20" s="13" t="str">
        <f t="shared" ref="AI20:AI53" si="14">IF(J20=4,RANK(L20,$AA$19:$AA$323,0),"")&amp;IF(J20=5,RANK(L20,$AB$19:$AB$323,0),"")&amp;IF(J20=6,RANK(L20,$AC$19:$AC$323,0),"")&amp;IF(J20=7,RANK(L20,$AD$19:$AD$323,0),"")&amp;IF(J20=8,RANK(L20,$AE$19:$AE$323,0),"")&amp;IF(J20=9,RANK(L20,$AF$19:$AF$323,0),"")&amp;IF(J20=10,RANK(L20,$AG$19:$AG$323,0),"")&amp;IF(J20=11,RANK(L20,$AH$19:$AH$323,0),"")</f>
        <v>2</v>
      </c>
      <c r="AJ20" s="11">
        <f t="shared" ref="AJ20:AJ53" si="15">AI20+1-1</f>
        <v>2</v>
      </c>
    </row>
    <row r="21" spans="1:36" x14ac:dyDescent="0.25">
      <c r="A21" s="1">
        <v>3</v>
      </c>
      <c r="B21" s="4">
        <v>48</v>
      </c>
      <c r="C21" s="9" t="s">
        <v>58</v>
      </c>
      <c r="D21" s="9" t="s">
        <v>59</v>
      </c>
      <c r="E21" s="9" t="s">
        <v>60</v>
      </c>
      <c r="F21" s="9">
        <v>4268271224</v>
      </c>
      <c r="G21" s="9" t="s">
        <v>61</v>
      </c>
      <c r="H21" s="27"/>
      <c r="I21" s="6">
        <v>7</v>
      </c>
      <c r="J21" s="6">
        <v>7</v>
      </c>
      <c r="K21" s="9">
        <v>13</v>
      </c>
      <c r="L21" s="7">
        <f t="shared" si="4"/>
        <v>32.5</v>
      </c>
      <c r="M21" s="8" t="str">
        <f>IF(J21=4,RANK(L21,$AA$19:$AA$323,0)+COUNTIF($AA$1:AA20,AA21),"")&amp;IF(J21=5,RANK(L21,$AB$19:$AB$323,0)+COUNTIF($AB$1:AB20,AB21),"")&amp;IF(J21=6,RANK(L21,$AC$19:$AC$323,0)+COUNTIF($AC$1:AC20,AC21),"")&amp;IF(J21=7,RANK(L21,$AD$19:$AD$323,0)+COUNTIF($AD$1:AD20,AD21),"")&amp;IF(J21=8,RANK(L21,$AE$19:$AE$323,0)+COUNTIF($AE$1:AE20,AE21),"")&amp;IF(J21=9,RANK(L21,$AF$19:$AF$323,0)+COUNTIF($AF$1:AF20,AF21),"")&amp;IF(J21=10,RANK(L21,$AG$19:$AG$323,0)+COUNTIF($AG$1:AG20,AG21),"")&amp;IF(J21=11,RANK(L21,$AH$19:$AH$323,0)+COUNTIF($AH$1:AH20,AH21),"")</f>
        <v>3</v>
      </c>
      <c r="N21" s="9" t="s">
        <v>51</v>
      </c>
      <c r="AA21" s="10" t="str">
        <f t="shared" si="6"/>
        <v/>
      </c>
      <c r="AB21" s="10" t="str">
        <f t="shared" si="7"/>
        <v/>
      </c>
      <c r="AC21" s="10" t="str">
        <f t="shared" si="8"/>
        <v/>
      </c>
      <c r="AD21" s="10">
        <f t="shared" si="9"/>
        <v>32.5</v>
      </c>
      <c r="AE21" s="10" t="str">
        <f t="shared" si="10"/>
        <v/>
      </c>
      <c r="AF21" s="10" t="str">
        <f t="shared" si="11"/>
        <v/>
      </c>
      <c r="AG21" s="10" t="str">
        <f t="shared" si="12"/>
        <v/>
      </c>
      <c r="AH21" s="10" t="str">
        <f t="shared" si="13"/>
        <v/>
      </c>
      <c r="AI21" s="13" t="str">
        <f t="shared" si="14"/>
        <v>3</v>
      </c>
      <c r="AJ21" s="11">
        <f t="shared" si="15"/>
        <v>3</v>
      </c>
    </row>
    <row r="22" spans="1:36" x14ac:dyDescent="0.25">
      <c r="A22" s="1">
        <v>4</v>
      </c>
      <c r="B22" s="4">
        <v>48</v>
      </c>
      <c r="C22" s="9" t="s">
        <v>62</v>
      </c>
      <c r="D22" s="9" t="s">
        <v>63</v>
      </c>
      <c r="E22" s="9" t="s">
        <v>64</v>
      </c>
      <c r="F22" s="9">
        <v>1316359541</v>
      </c>
      <c r="G22" s="9" t="s">
        <v>33</v>
      </c>
      <c r="H22" s="27"/>
      <c r="I22" s="6">
        <v>7</v>
      </c>
      <c r="J22" s="6">
        <v>7</v>
      </c>
      <c r="K22" s="9">
        <v>13</v>
      </c>
      <c r="L22" s="7">
        <f t="shared" ref="L22:L54" si="16">K22*100/(IF(J22=$A$8,$H$8,IF(J22=$A$9,$H$9,IF(J22=$A$10,$H$10,IF(J22=$A$11,$H$11,IF(J22=$A$12,$H$12,IF(J22=$A$13,$H$13,IF(J22=$A$14,$H$14,$H$15))))))))</f>
        <v>32.5</v>
      </c>
      <c r="M22" s="8" t="str">
        <f>IF(J22=4,RANK(L22,$AA$19:$AA$323,0)+COUNTIF($AA$1:AA21,AA22),"")&amp;IF(J22=5,RANK(L22,$AB$19:$AB$323,0)+COUNTIF($AB$1:AB21,AB22),"")&amp;IF(J22=6,RANK(L22,$AC$19:$AC$323,0)+COUNTIF($AC$1:AC21,AC22),"")&amp;IF(J22=7,RANK(L22,$AD$19:$AD$323,0)+COUNTIF($AD$1:AD21,AD22),"")&amp;IF(J22=8,RANK(L22,$AE$19:$AE$323,0)+COUNTIF($AE$1:AE21,AE22),"")&amp;IF(J22=9,RANK(L22,$AF$19:$AF$323,0)+COUNTIF($AF$1:AF21,AF22),"")&amp;IF(J22=10,RANK(L22,$AG$19:$AG$323,0)+COUNTIF($AG$1:AG21,AG22),"")&amp;IF(J22=11,RANK(L22,$AH$19:$AH$323,0)+COUNTIF($AH$1:AH21,AH22),"")</f>
        <v>4</v>
      </c>
      <c r="N22" s="9" t="s">
        <v>51</v>
      </c>
      <c r="AA22" s="10" t="str">
        <f t="shared" si="6"/>
        <v/>
      </c>
      <c r="AB22" s="10" t="str">
        <f t="shared" si="7"/>
        <v/>
      </c>
      <c r="AC22" s="10" t="str">
        <f t="shared" si="8"/>
        <v/>
      </c>
      <c r="AD22" s="10">
        <f t="shared" si="9"/>
        <v>32.5</v>
      </c>
      <c r="AE22" s="10" t="str">
        <f t="shared" si="10"/>
        <v/>
      </c>
      <c r="AF22" s="10" t="str">
        <f t="shared" si="11"/>
        <v/>
      </c>
      <c r="AG22" s="10" t="str">
        <f t="shared" si="12"/>
        <v/>
      </c>
      <c r="AH22" s="10" t="str">
        <f t="shared" si="13"/>
        <v/>
      </c>
      <c r="AI22" s="13" t="str">
        <f t="shared" si="14"/>
        <v>3</v>
      </c>
      <c r="AJ22" s="11">
        <f t="shared" si="15"/>
        <v>3</v>
      </c>
    </row>
    <row r="23" spans="1:36" x14ac:dyDescent="0.25">
      <c r="A23" s="1">
        <v>5</v>
      </c>
      <c r="B23" s="4">
        <v>48</v>
      </c>
      <c r="C23" s="9" t="s">
        <v>65</v>
      </c>
      <c r="D23" s="9" t="s">
        <v>66</v>
      </c>
      <c r="E23" s="9" t="s">
        <v>67</v>
      </c>
      <c r="F23" s="9">
        <v>2229877028</v>
      </c>
      <c r="G23" s="9" t="s">
        <v>33</v>
      </c>
      <c r="H23" s="27"/>
      <c r="I23" s="6">
        <v>7</v>
      </c>
      <c r="J23" s="6">
        <v>7</v>
      </c>
      <c r="K23" s="9">
        <v>13</v>
      </c>
      <c r="L23" s="7">
        <f t="shared" si="16"/>
        <v>32.5</v>
      </c>
      <c r="M23" s="8" t="str">
        <f>IF(J23=4,RANK(L23,$AA$19:$AA$323,0)+COUNTIF($AA$1:AA22,AA23),"")&amp;IF(J23=5,RANK(L23,$AB$19:$AB$323,0)+COUNTIF($AB$1:AB22,AB23),"")&amp;IF(J23=6,RANK(L23,$AC$19:$AC$323,0)+COUNTIF($AC$1:AC22,AC23),"")&amp;IF(J23=7,RANK(L23,$AD$19:$AD$323,0)+COUNTIF($AD$1:AD22,AD23),"")&amp;IF(J23=8,RANK(L23,$AE$19:$AE$323,0)+COUNTIF($AE$1:AE22,AE23),"")&amp;IF(J23=9,RANK(L23,$AF$19:$AF$323,0)+COUNTIF($AF$1:AF22,AF23),"")&amp;IF(J23=10,RANK(L23,$AG$19:$AG$323,0)+COUNTIF($AG$1:AG22,AG23),"")&amp;IF(J23=11,RANK(L23,$AH$19:$AH$323,0)+COUNTIF($AH$1:AH22,AH23),"")</f>
        <v>5</v>
      </c>
      <c r="N23" s="9" t="s">
        <v>51</v>
      </c>
      <c r="AA23" s="10" t="str">
        <f t="shared" si="6"/>
        <v/>
      </c>
      <c r="AB23" s="10" t="str">
        <f t="shared" si="7"/>
        <v/>
      </c>
      <c r="AC23" s="10" t="str">
        <f t="shared" si="8"/>
        <v/>
      </c>
      <c r="AD23" s="10">
        <f t="shared" si="9"/>
        <v>32.5</v>
      </c>
      <c r="AE23" s="10" t="str">
        <f t="shared" si="10"/>
        <v/>
      </c>
      <c r="AF23" s="10" t="str">
        <f t="shared" si="11"/>
        <v/>
      </c>
      <c r="AG23" s="10" t="str">
        <f t="shared" si="12"/>
        <v/>
      </c>
      <c r="AH23" s="10" t="str">
        <f t="shared" si="13"/>
        <v/>
      </c>
      <c r="AI23" s="13" t="str">
        <f t="shared" si="14"/>
        <v>3</v>
      </c>
      <c r="AJ23" s="11">
        <f t="shared" si="15"/>
        <v>3</v>
      </c>
    </row>
    <row r="24" spans="1:36" x14ac:dyDescent="0.25">
      <c r="A24" s="1">
        <v>6</v>
      </c>
      <c r="B24" s="4">
        <v>48</v>
      </c>
      <c r="C24" s="9" t="s">
        <v>68</v>
      </c>
      <c r="D24" s="9" t="s">
        <v>69</v>
      </c>
      <c r="E24" s="9" t="s">
        <v>70</v>
      </c>
      <c r="F24" s="9">
        <v>2031551130</v>
      </c>
      <c r="G24" s="9" t="s">
        <v>61</v>
      </c>
      <c r="H24" s="27"/>
      <c r="I24" s="6">
        <v>7</v>
      </c>
      <c r="J24" s="6">
        <v>7</v>
      </c>
      <c r="K24" s="9">
        <v>13</v>
      </c>
      <c r="L24" s="7">
        <f t="shared" si="16"/>
        <v>32.5</v>
      </c>
      <c r="M24" s="8" t="str">
        <f>IF(J24=4,RANK(L24,$AA$19:$AA$323,0)+COUNTIF($AA$1:AA23,AA24),"")&amp;IF(J24=5,RANK(L24,$AB$19:$AB$323,0)+COUNTIF($AB$1:AB23,AB24),"")&amp;IF(J24=6,RANK(L24,$AC$19:$AC$323,0)+COUNTIF($AC$1:AC23,AC24),"")&amp;IF(J24=7,RANK(L24,$AD$19:$AD$323,0)+COUNTIF($AD$1:AD23,AD24),"")&amp;IF(J24=8,RANK(L24,$AE$19:$AE$323,0)+COUNTIF($AE$1:AE23,AE24),"")&amp;IF(J24=9,RANK(L24,$AF$19:$AF$323,0)+COUNTIF($AF$1:AF23,AF24),"")&amp;IF(J24=10,RANK(L24,$AG$19:$AG$323,0)+COUNTIF($AG$1:AG23,AG24),"")&amp;IF(J24=11,RANK(L24,$AH$19:$AH$323,0)+COUNTIF($AH$1:AH23,AH24),"")</f>
        <v>6</v>
      </c>
      <c r="N24" s="9" t="s">
        <v>51</v>
      </c>
      <c r="AA24" s="10" t="str">
        <f t="shared" si="6"/>
        <v/>
      </c>
      <c r="AB24" s="10" t="str">
        <f t="shared" si="7"/>
        <v/>
      </c>
      <c r="AC24" s="10" t="str">
        <f t="shared" si="8"/>
        <v/>
      </c>
      <c r="AD24" s="10">
        <f t="shared" si="9"/>
        <v>32.5</v>
      </c>
      <c r="AE24" s="10" t="str">
        <f t="shared" si="10"/>
        <v/>
      </c>
      <c r="AF24" s="10" t="str">
        <f t="shared" si="11"/>
        <v/>
      </c>
      <c r="AG24" s="10" t="str">
        <f t="shared" si="12"/>
        <v/>
      </c>
      <c r="AH24" s="10" t="str">
        <f t="shared" si="13"/>
        <v/>
      </c>
      <c r="AI24" s="13" t="str">
        <f t="shared" si="14"/>
        <v>3</v>
      </c>
      <c r="AJ24" s="11">
        <f t="shared" si="15"/>
        <v>3</v>
      </c>
    </row>
    <row r="25" spans="1:36" x14ac:dyDescent="0.25">
      <c r="A25" s="1">
        <v>7</v>
      </c>
      <c r="B25" s="4">
        <v>48</v>
      </c>
      <c r="C25" s="9" t="s">
        <v>71</v>
      </c>
      <c r="D25" s="9" t="s">
        <v>38</v>
      </c>
      <c r="E25" s="9" t="s">
        <v>72</v>
      </c>
      <c r="F25" s="9">
        <v>1009143950</v>
      </c>
      <c r="G25" s="9" t="s">
        <v>61</v>
      </c>
      <c r="H25" s="27"/>
      <c r="I25" s="6">
        <v>7</v>
      </c>
      <c r="J25" s="6">
        <v>7</v>
      </c>
      <c r="K25" s="9">
        <v>11</v>
      </c>
      <c r="L25" s="7">
        <f t="shared" si="16"/>
        <v>27.5</v>
      </c>
      <c r="M25" s="8" t="str">
        <f>IF(J25=4,RANK(L25,$AA$19:$AA$323,0)+COUNTIF($AA$1:AA24,AA25),"")&amp;IF(J25=5,RANK(L25,$AB$19:$AB$323,0)+COUNTIF($AB$1:AB24,AB25),"")&amp;IF(J25=6,RANK(L25,$AC$19:$AC$323,0)+COUNTIF($AC$1:AC24,AC25),"")&amp;IF(J25=7,RANK(L25,$AD$19:$AD$323,0)+COUNTIF($AD$1:AD24,AD25),"")&amp;IF(J25=8,RANK(L25,$AE$19:$AE$323,0)+COUNTIF($AE$1:AE24,AE25),"")&amp;IF(J25=9,RANK(L25,$AF$19:$AF$323,0)+COUNTIF($AF$1:AF24,AF25),"")&amp;IF(J25=10,RANK(L25,$AG$19:$AG$323,0)+COUNTIF($AG$1:AG24,AG25),"")&amp;IF(J25=11,RANK(L25,$AH$19:$AH$323,0)+COUNTIF($AH$1:AH24,AH25),"")</f>
        <v>7</v>
      </c>
      <c r="N25" s="9" t="s">
        <v>51</v>
      </c>
      <c r="AA25" s="10" t="str">
        <f t="shared" si="6"/>
        <v/>
      </c>
      <c r="AB25" s="10" t="str">
        <f t="shared" si="7"/>
        <v/>
      </c>
      <c r="AC25" s="10" t="str">
        <f t="shared" si="8"/>
        <v/>
      </c>
      <c r="AD25" s="10">
        <f t="shared" si="9"/>
        <v>27.5</v>
      </c>
      <c r="AE25" s="10" t="str">
        <f t="shared" si="10"/>
        <v/>
      </c>
      <c r="AF25" s="10" t="str">
        <f t="shared" si="11"/>
        <v/>
      </c>
      <c r="AG25" s="10" t="str">
        <f t="shared" si="12"/>
        <v/>
      </c>
      <c r="AH25" s="10" t="str">
        <f t="shared" si="13"/>
        <v/>
      </c>
      <c r="AI25" s="13" t="str">
        <f t="shared" si="14"/>
        <v>7</v>
      </c>
      <c r="AJ25" s="11">
        <f t="shared" si="15"/>
        <v>7</v>
      </c>
    </row>
    <row r="26" spans="1:36" x14ac:dyDescent="0.25">
      <c r="A26" s="1">
        <v>8</v>
      </c>
      <c r="B26" s="4">
        <v>48</v>
      </c>
      <c r="C26" s="9" t="s">
        <v>73</v>
      </c>
      <c r="D26" s="9" t="s">
        <v>74</v>
      </c>
      <c r="E26" s="9" t="s">
        <v>75</v>
      </c>
      <c r="F26" s="9">
        <v>1611412443</v>
      </c>
      <c r="G26" s="9" t="s">
        <v>61</v>
      </c>
      <c r="H26" s="27"/>
      <c r="I26" s="6">
        <v>7</v>
      </c>
      <c r="J26" s="6">
        <v>7</v>
      </c>
      <c r="K26" s="9">
        <v>10</v>
      </c>
      <c r="L26" s="7">
        <f t="shared" si="16"/>
        <v>25</v>
      </c>
      <c r="M26" s="8" t="str">
        <f>IF(J26=4,RANK(L26,$AA$19:$AA$323,0)+COUNTIF($AA$1:AA25,AA26),"")&amp;IF(J26=5,RANK(L26,$AB$19:$AB$323,0)+COUNTIF($AB$1:AB25,AB26),"")&amp;IF(J26=6,RANK(L26,$AC$19:$AC$323,0)+COUNTIF($AC$1:AC25,AC26),"")&amp;IF(J26=7,RANK(L26,$AD$19:$AD$323,0)+COUNTIF($AD$1:AD25,AD26),"")&amp;IF(J26=8,RANK(L26,$AE$19:$AE$323,0)+COUNTIF($AE$1:AE25,AE26),"")&amp;IF(J26=9,RANK(L26,$AF$19:$AF$323,0)+COUNTIF($AF$1:AF25,AF26),"")&amp;IF(J26=10,RANK(L26,$AG$19:$AG$323,0)+COUNTIF($AG$1:AG25,AG26),"")&amp;IF(J26=11,RANK(L26,$AH$19:$AH$323,0)+COUNTIF($AH$1:AH25,AH26),"")</f>
        <v>8</v>
      </c>
      <c r="N26" s="9" t="s">
        <v>51</v>
      </c>
      <c r="AA26" s="10" t="str">
        <f t="shared" si="6"/>
        <v/>
      </c>
      <c r="AB26" s="10" t="str">
        <f t="shared" si="7"/>
        <v/>
      </c>
      <c r="AC26" s="10" t="str">
        <f t="shared" si="8"/>
        <v/>
      </c>
      <c r="AD26" s="10">
        <f t="shared" si="9"/>
        <v>25</v>
      </c>
      <c r="AE26" s="10" t="str">
        <f t="shared" si="10"/>
        <v/>
      </c>
      <c r="AF26" s="10" t="str">
        <f t="shared" si="11"/>
        <v/>
      </c>
      <c r="AG26" s="10" t="str">
        <f t="shared" si="12"/>
        <v/>
      </c>
      <c r="AH26" s="10" t="str">
        <f t="shared" si="13"/>
        <v/>
      </c>
      <c r="AI26" s="13" t="str">
        <f t="shared" si="14"/>
        <v>8</v>
      </c>
      <c r="AJ26" s="11">
        <f t="shared" si="15"/>
        <v>8</v>
      </c>
    </row>
    <row r="27" spans="1:36" x14ac:dyDescent="0.25">
      <c r="A27" s="1">
        <v>9</v>
      </c>
      <c r="B27" s="4">
        <v>48</v>
      </c>
      <c r="C27" s="9" t="s">
        <v>76</v>
      </c>
      <c r="D27" s="9" t="s">
        <v>77</v>
      </c>
      <c r="E27" s="9" t="s">
        <v>78</v>
      </c>
      <c r="F27" s="9">
        <v>3651458301</v>
      </c>
      <c r="G27" s="9" t="s">
        <v>33</v>
      </c>
      <c r="H27" s="27"/>
      <c r="I27" s="6">
        <v>7</v>
      </c>
      <c r="J27" s="6">
        <v>7</v>
      </c>
      <c r="K27" s="9">
        <v>9</v>
      </c>
      <c r="L27" s="7">
        <f t="shared" si="16"/>
        <v>22.5</v>
      </c>
      <c r="M27" s="8" t="str">
        <f>IF(J27=4,RANK(L27,$AA$19:$AA$323,0)+COUNTIF($AA$1:AA26,AA27),"")&amp;IF(J27=5,RANK(L27,$AB$19:$AB$323,0)+COUNTIF($AB$1:AB26,AB27),"")&amp;IF(J27=6,RANK(L27,$AC$19:$AC$323,0)+COUNTIF($AC$1:AC26,AC27),"")&amp;IF(J27=7,RANK(L27,$AD$19:$AD$323,0)+COUNTIF($AD$1:AD26,AD27),"")&amp;IF(J27=8,RANK(L27,$AE$19:$AE$323,0)+COUNTIF($AE$1:AE26,AE27),"")&amp;IF(J27=9,RANK(L27,$AF$19:$AF$323,0)+COUNTIF($AF$1:AF26,AF27),"")&amp;IF(J27=10,RANK(L27,$AG$19:$AG$323,0)+COUNTIF($AG$1:AG26,AG27),"")&amp;IF(J27=11,RANK(L27,$AH$19:$AH$323,0)+COUNTIF($AH$1:AH26,AH27),"")</f>
        <v>9</v>
      </c>
      <c r="N27" s="9" t="s">
        <v>51</v>
      </c>
      <c r="AA27" s="10" t="str">
        <f t="shared" si="6"/>
        <v/>
      </c>
      <c r="AB27" s="10" t="str">
        <f t="shared" si="7"/>
        <v/>
      </c>
      <c r="AC27" s="10" t="str">
        <f t="shared" si="8"/>
        <v/>
      </c>
      <c r="AD27" s="10">
        <f t="shared" si="9"/>
        <v>22.5</v>
      </c>
      <c r="AE27" s="10" t="str">
        <f t="shared" si="10"/>
        <v/>
      </c>
      <c r="AF27" s="10" t="str">
        <f t="shared" si="11"/>
        <v/>
      </c>
      <c r="AG27" s="10" t="str">
        <f t="shared" si="12"/>
        <v/>
      </c>
      <c r="AH27" s="10" t="str">
        <f t="shared" si="13"/>
        <v/>
      </c>
      <c r="AI27" s="13" t="str">
        <f t="shared" si="14"/>
        <v>9</v>
      </c>
      <c r="AJ27" s="11">
        <f t="shared" si="15"/>
        <v>9</v>
      </c>
    </row>
    <row r="28" spans="1:36" x14ac:dyDescent="0.25">
      <c r="A28" s="1">
        <v>10</v>
      </c>
      <c r="B28" s="4">
        <v>48</v>
      </c>
      <c r="C28" s="9" t="s">
        <v>79</v>
      </c>
      <c r="D28" s="9" t="s">
        <v>80</v>
      </c>
      <c r="E28" s="9" t="s">
        <v>67</v>
      </c>
      <c r="F28" s="9">
        <v>386597709</v>
      </c>
      <c r="G28" s="9" t="s">
        <v>61</v>
      </c>
      <c r="H28" s="27"/>
      <c r="I28" s="6">
        <v>7</v>
      </c>
      <c r="J28" s="6">
        <v>7</v>
      </c>
      <c r="K28" s="9">
        <v>8</v>
      </c>
      <c r="L28" s="7">
        <f t="shared" si="16"/>
        <v>20</v>
      </c>
      <c r="M28" s="8" t="str">
        <f>IF(J28=4,RANK(L28,$AA$19:$AA$323,0)+COUNTIF($AA$1:AA27,AA28),"")&amp;IF(J28=5,RANK(L28,$AB$19:$AB$323,0)+COUNTIF($AB$1:AB27,AB28),"")&amp;IF(J28=6,RANK(L28,$AC$19:$AC$323,0)+COUNTIF($AC$1:AC27,AC28),"")&amp;IF(J28=7,RANK(L28,$AD$19:$AD$323,0)+COUNTIF($AD$1:AD27,AD28),"")&amp;IF(J28=8,RANK(L28,$AE$19:$AE$323,0)+COUNTIF($AE$1:AE27,AE28),"")&amp;IF(J28=9,RANK(L28,$AF$19:$AF$323,0)+COUNTIF($AF$1:AF27,AF28),"")&amp;IF(J28=10,RANK(L28,$AG$19:$AG$323,0)+COUNTIF($AG$1:AG27,AG28),"")&amp;IF(J28=11,RANK(L28,$AH$19:$AH$323,0)+COUNTIF($AH$1:AH27,AH28),"")</f>
        <v>10</v>
      </c>
      <c r="N28" s="9" t="s">
        <v>51</v>
      </c>
      <c r="AA28" s="10" t="str">
        <f t="shared" si="6"/>
        <v/>
      </c>
      <c r="AB28" s="10" t="str">
        <f t="shared" si="7"/>
        <v/>
      </c>
      <c r="AC28" s="10" t="str">
        <f t="shared" si="8"/>
        <v/>
      </c>
      <c r="AD28" s="10">
        <f t="shared" si="9"/>
        <v>20</v>
      </c>
      <c r="AE28" s="10" t="str">
        <f t="shared" si="10"/>
        <v/>
      </c>
      <c r="AF28" s="10" t="str">
        <f t="shared" si="11"/>
        <v/>
      </c>
      <c r="AG28" s="10" t="str">
        <f t="shared" si="12"/>
        <v/>
      </c>
      <c r="AH28" s="10" t="str">
        <f t="shared" si="13"/>
        <v/>
      </c>
      <c r="AI28" s="13" t="str">
        <f t="shared" si="14"/>
        <v>10</v>
      </c>
      <c r="AJ28" s="11">
        <f t="shared" si="15"/>
        <v>10</v>
      </c>
    </row>
    <row r="29" spans="1:36" x14ac:dyDescent="0.25">
      <c r="A29" s="1">
        <v>11</v>
      </c>
      <c r="B29" s="4">
        <v>48</v>
      </c>
      <c r="C29" s="9" t="s">
        <v>81</v>
      </c>
      <c r="D29" s="9" t="s">
        <v>82</v>
      </c>
      <c r="E29" s="9" t="s">
        <v>83</v>
      </c>
      <c r="F29" s="9">
        <v>532211001</v>
      </c>
      <c r="G29" s="9" t="s">
        <v>61</v>
      </c>
      <c r="H29" s="27"/>
      <c r="I29" s="6">
        <v>7</v>
      </c>
      <c r="J29" s="6">
        <v>7</v>
      </c>
      <c r="K29" s="9">
        <v>8</v>
      </c>
      <c r="L29" s="7">
        <f t="shared" si="16"/>
        <v>20</v>
      </c>
      <c r="M29" s="8" t="str">
        <f>IF(J29=4,RANK(L29,$AA$19:$AA$323,0)+COUNTIF($AA$1:AA28,AA29),"")&amp;IF(J29=5,RANK(L29,$AB$19:$AB$323,0)+COUNTIF($AB$1:AB28,AB29),"")&amp;IF(J29=6,RANK(L29,$AC$19:$AC$323,0)+COUNTIF($AC$1:AC28,AC29),"")&amp;IF(J29=7,RANK(L29,$AD$19:$AD$323,0)+COUNTIF($AD$1:AD28,AD29),"")&amp;IF(J29=8,RANK(L29,$AE$19:$AE$323,0)+COUNTIF($AE$1:AE28,AE29),"")&amp;IF(J29=9,RANK(L29,$AF$19:$AF$323,0)+COUNTIF($AF$1:AF28,AF29),"")&amp;IF(J29=10,RANK(L29,$AG$19:$AG$323,0)+COUNTIF($AG$1:AG28,AG29),"")&amp;IF(J29=11,RANK(L29,$AH$19:$AH$323,0)+COUNTIF($AH$1:AH28,AH29),"")</f>
        <v>11</v>
      </c>
      <c r="N29" s="9" t="s">
        <v>51</v>
      </c>
      <c r="AA29" s="10" t="str">
        <f t="shared" si="6"/>
        <v/>
      </c>
      <c r="AB29" s="10" t="str">
        <f t="shared" si="7"/>
        <v/>
      </c>
      <c r="AC29" s="10" t="str">
        <f t="shared" si="8"/>
        <v/>
      </c>
      <c r="AD29" s="10">
        <f t="shared" si="9"/>
        <v>20</v>
      </c>
      <c r="AE29" s="10" t="str">
        <f t="shared" si="10"/>
        <v/>
      </c>
      <c r="AF29" s="10" t="str">
        <f t="shared" si="11"/>
        <v/>
      </c>
      <c r="AG29" s="10" t="str">
        <f t="shared" si="12"/>
        <v/>
      </c>
      <c r="AH29" s="10" t="str">
        <f t="shared" si="13"/>
        <v/>
      </c>
      <c r="AI29" s="13" t="str">
        <f t="shared" si="14"/>
        <v>10</v>
      </c>
      <c r="AJ29" s="11">
        <f t="shared" si="15"/>
        <v>10</v>
      </c>
    </row>
    <row r="30" spans="1:36" x14ac:dyDescent="0.25">
      <c r="A30" s="1">
        <v>12</v>
      </c>
      <c r="B30" s="4">
        <v>48</v>
      </c>
      <c r="C30" s="9" t="s">
        <v>84</v>
      </c>
      <c r="D30" s="9" t="s">
        <v>69</v>
      </c>
      <c r="E30" s="9" t="s">
        <v>85</v>
      </c>
      <c r="F30" s="9">
        <v>4177879649</v>
      </c>
      <c r="G30" s="9" t="s">
        <v>61</v>
      </c>
      <c r="H30" s="27"/>
      <c r="I30" s="6">
        <v>7</v>
      </c>
      <c r="J30" s="6">
        <v>7</v>
      </c>
      <c r="K30" s="9">
        <v>8</v>
      </c>
      <c r="L30" s="7">
        <f t="shared" si="16"/>
        <v>20</v>
      </c>
      <c r="M30" s="8" t="str">
        <f>IF(J30=4,RANK(L30,$AA$19:$AA$323,0)+COUNTIF($AA$1:AA29,AA30),"")&amp;IF(J30=5,RANK(L30,$AB$19:$AB$323,0)+COUNTIF($AB$1:AB29,AB30),"")&amp;IF(J30=6,RANK(L30,$AC$19:$AC$323,0)+COUNTIF($AC$1:AC29,AC30),"")&amp;IF(J30=7,RANK(L30,$AD$19:$AD$323,0)+COUNTIF($AD$1:AD29,AD30),"")&amp;IF(J30=8,RANK(L30,$AE$19:$AE$323,0)+COUNTIF($AE$1:AE29,AE30),"")&amp;IF(J30=9,RANK(L30,$AF$19:$AF$323,0)+COUNTIF($AF$1:AF29,AF30),"")&amp;IF(J30=10,RANK(L30,$AG$19:$AG$323,0)+COUNTIF($AG$1:AG29,AG30),"")&amp;IF(J30=11,RANK(L30,$AH$19:$AH$323,0)+COUNTIF($AH$1:AH29,AH30),"")</f>
        <v>12</v>
      </c>
      <c r="N30" s="9" t="s">
        <v>51</v>
      </c>
      <c r="AA30" s="10" t="str">
        <f t="shared" si="6"/>
        <v/>
      </c>
      <c r="AB30" s="10" t="str">
        <f t="shared" si="7"/>
        <v/>
      </c>
      <c r="AC30" s="10" t="str">
        <f t="shared" si="8"/>
        <v/>
      </c>
      <c r="AD30" s="10">
        <f t="shared" si="9"/>
        <v>20</v>
      </c>
      <c r="AE30" s="10" t="str">
        <f t="shared" si="10"/>
        <v/>
      </c>
      <c r="AF30" s="10" t="str">
        <f t="shared" si="11"/>
        <v/>
      </c>
      <c r="AG30" s="10" t="str">
        <f t="shared" si="12"/>
        <v/>
      </c>
      <c r="AH30" s="10" t="str">
        <f t="shared" si="13"/>
        <v/>
      </c>
      <c r="AI30" s="13" t="str">
        <f t="shared" si="14"/>
        <v>10</v>
      </c>
      <c r="AJ30" s="11">
        <f t="shared" si="15"/>
        <v>10</v>
      </c>
    </row>
    <row r="31" spans="1:36" x14ac:dyDescent="0.25">
      <c r="A31" s="1">
        <v>13</v>
      </c>
      <c r="B31" s="4">
        <v>48</v>
      </c>
      <c r="C31" s="9" t="s">
        <v>86</v>
      </c>
      <c r="D31" s="9" t="s">
        <v>69</v>
      </c>
      <c r="E31" s="9" t="s">
        <v>70</v>
      </c>
      <c r="F31" s="9">
        <v>1260478488</v>
      </c>
      <c r="G31" s="9" t="s">
        <v>61</v>
      </c>
      <c r="H31" s="27"/>
      <c r="I31" s="6">
        <v>7</v>
      </c>
      <c r="J31" s="6">
        <v>7</v>
      </c>
      <c r="K31" s="9">
        <v>8</v>
      </c>
      <c r="L31" s="7">
        <f t="shared" si="16"/>
        <v>20</v>
      </c>
      <c r="M31" s="8" t="str">
        <f>IF(J31=4,RANK(L31,$AA$19:$AA$323,0)+COUNTIF($AA$1:AA30,AA31),"")&amp;IF(J31=5,RANK(L31,$AB$19:$AB$323,0)+COUNTIF($AB$1:AB30,AB31),"")&amp;IF(J31=6,RANK(L31,$AC$19:$AC$323,0)+COUNTIF($AC$1:AC30,AC31),"")&amp;IF(J31=7,RANK(L31,$AD$19:$AD$323,0)+COUNTIF($AD$1:AD30,AD31),"")&amp;IF(J31=8,RANK(L31,$AE$19:$AE$323,0)+COUNTIF($AE$1:AE30,AE31),"")&amp;IF(J31=9,RANK(L31,$AF$19:$AF$323,0)+COUNTIF($AF$1:AF30,AF31),"")&amp;IF(J31=10,RANK(L31,$AG$19:$AG$323,0)+COUNTIF($AG$1:AG30,AG31),"")&amp;IF(J31=11,RANK(L31,$AH$19:$AH$323,0)+COUNTIF($AH$1:AH30,AH31),"")</f>
        <v>13</v>
      </c>
      <c r="N31" s="9" t="s">
        <v>51</v>
      </c>
      <c r="AA31" s="10" t="str">
        <f t="shared" si="6"/>
        <v/>
      </c>
      <c r="AB31" s="10" t="str">
        <f t="shared" si="7"/>
        <v/>
      </c>
      <c r="AC31" s="10" t="str">
        <f t="shared" si="8"/>
        <v/>
      </c>
      <c r="AD31" s="10">
        <f t="shared" si="9"/>
        <v>20</v>
      </c>
      <c r="AE31" s="10" t="str">
        <f t="shared" si="10"/>
        <v/>
      </c>
      <c r="AF31" s="10" t="str">
        <f t="shared" si="11"/>
        <v/>
      </c>
      <c r="AG31" s="10" t="str">
        <f t="shared" si="12"/>
        <v/>
      </c>
      <c r="AH31" s="10" t="str">
        <f t="shared" si="13"/>
        <v/>
      </c>
      <c r="AI31" s="13" t="str">
        <f t="shared" si="14"/>
        <v>10</v>
      </c>
      <c r="AJ31" s="11">
        <f t="shared" si="15"/>
        <v>10</v>
      </c>
    </row>
    <row r="32" spans="1:36" x14ac:dyDescent="0.25">
      <c r="A32" s="1">
        <v>14</v>
      </c>
      <c r="B32" s="4">
        <v>48</v>
      </c>
      <c r="C32" s="9" t="s">
        <v>87</v>
      </c>
      <c r="D32" s="9" t="s">
        <v>88</v>
      </c>
      <c r="E32" s="9" t="s">
        <v>42</v>
      </c>
      <c r="F32" s="9">
        <v>291728651</v>
      </c>
      <c r="G32" s="9" t="s">
        <v>61</v>
      </c>
      <c r="H32" s="27"/>
      <c r="I32" s="6">
        <v>7</v>
      </c>
      <c r="J32" s="6">
        <v>7</v>
      </c>
      <c r="K32" s="9">
        <v>7</v>
      </c>
      <c r="L32" s="7">
        <f t="shared" si="16"/>
        <v>17.5</v>
      </c>
      <c r="M32" s="8" t="str">
        <f>IF(J32=4,RANK(L32,$AA$19:$AA$323,0)+COUNTIF($AA$1:AA31,AA32),"")&amp;IF(J32=5,RANK(L32,$AB$19:$AB$323,0)+COUNTIF($AB$1:AB31,AB32),"")&amp;IF(J32=6,RANK(L32,$AC$19:$AC$323,0)+COUNTIF($AC$1:AC31,AC32),"")&amp;IF(J32=7,RANK(L32,$AD$19:$AD$323,0)+COUNTIF($AD$1:AD31,AD32),"")&amp;IF(J32=8,RANK(L32,$AE$19:$AE$323,0)+COUNTIF($AE$1:AE31,AE32),"")&amp;IF(J32=9,RANK(L32,$AF$19:$AF$323,0)+COUNTIF($AF$1:AF31,AF32),"")&amp;IF(J32=10,RANK(L32,$AG$19:$AG$323,0)+COUNTIF($AG$1:AG31,AG32),"")&amp;IF(J32=11,RANK(L32,$AH$19:$AH$323,0)+COUNTIF($AH$1:AH31,AH32),"")</f>
        <v>14</v>
      </c>
      <c r="N32" s="9" t="s">
        <v>51</v>
      </c>
      <c r="AA32" s="10" t="str">
        <f t="shared" si="6"/>
        <v/>
      </c>
      <c r="AB32" s="10" t="str">
        <f t="shared" si="7"/>
        <v/>
      </c>
      <c r="AC32" s="10" t="str">
        <f t="shared" si="8"/>
        <v/>
      </c>
      <c r="AD32" s="10">
        <f t="shared" si="9"/>
        <v>17.5</v>
      </c>
      <c r="AE32" s="10" t="str">
        <f t="shared" si="10"/>
        <v/>
      </c>
      <c r="AF32" s="10" t="str">
        <f t="shared" si="11"/>
        <v/>
      </c>
      <c r="AG32" s="10" t="str">
        <f t="shared" si="12"/>
        <v/>
      </c>
      <c r="AH32" s="10" t="str">
        <f t="shared" si="13"/>
        <v/>
      </c>
      <c r="AI32" s="13" t="str">
        <f t="shared" si="14"/>
        <v>14</v>
      </c>
      <c r="AJ32" s="11">
        <f t="shared" si="15"/>
        <v>14</v>
      </c>
    </row>
    <row r="33" spans="1:36" x14ac:dyDescent="0.25">
      <c r="A33" s="1">
        <v>15</v>
      </c>
      <c r="B33" s="4">
        <v>48</v>
      </c>
      <c r="C33" s="9" t="s">
        <v>89</v>
      </c>
      <c r="D33" s="9" t="s">
        <v>41</v>
      </c>
      <c r="E33" s="9" t="s">
        <v>90</v>
      </c>
      <c r="F33" s="9">
        <v>728277801</v>
      </c>
      <c r="G33" s="9" t="s">
        <v>33</v>
      </c>
      <c r="H33" s="27"/>
      <c r="I33" s="6">
        <v>7</v>
      </c>
      <c r="J33" s="6">
        <v>7</v>
      </c>
      <c r="K33" s="9">
        <v>6</v>
      </c>
      <c r="L33" s="7">
        <f t="shared" si="16"/>
        <v>15</v>
      </c>
      <c r="M33" s="8" t="str">
        <f>IF(J33=4,RANK(L33,$AA$19:$AA$323,0)+COUNTIF($AA$1:AA32,AA33),"")&amp;IF(J33=5,RANK(L33,$AB$19:$AB$323,0)+COUNTIF($AB$1:AB32,AB33),"")&amp;IF(J33=6,RANK(L33,$AC$19:$AC$323,0)+COUNTIF($AC$1:AC32,AC33),"")&amp;IF(J33=7,RANK(L33,$AD$19:$AD$323,0)+COUNTIF($AD$1:AD32,AD33),"")&amp;IF(J33=8,RANK(L33,$AE$19:$AE$323,0)+COUNTIF($AE$1:AE32,AE33),"")&amp;IF(J33=9,RANK(L33,$AF$19:$AF$323,0)+COUNTIF($AF$1:AF32,AF33),"")&amp;IF(J33=10,RANK(L33,$AG$19:$AG$323,0)+COUNTIF($AG$1:AG32,AG33),"")&amp;IF(J33=11,RANK(L33,$AH$19:$AH$323,0)+COUNTIF($AH$1:AH32,AH33),"")</f>
        <v>15</v>
      </c>
      <c r="N33" s="9" t="s">
        <v>51</v>
      </c>
      <c r="AA33" s="10" t="str">
        <f t="shared" si="6"/>
        <v/>
      </c>
      <c r="AB33" s="10" t="str">
        <f t="shared" si="7"/>
        <v/>
      </c>
      <c r="AC33" s="10" t="str">
        <f t="shared" si="8"/>
        <v/>
      </c>
      <c r="AD33" s="10">
        <f t="shared" si="9"/>
        <v>15</v>
      </c>
      <c r="AE33" s="10" t="str">
        <f t="shared" si="10"/>
        <v/>
      </c>
      <c r="AF33" s="10" t="str">
        <f t="shared" si="11"/>
        <v/>
      </c>
      <c r="AG33" s="10" t="str">
        <f t="shared" si="12"/>
        <v/>
      </c>
      <c r="AH33" s="10" t="str">
        <f t="shared" si="13"/>
        <v/>
      </c>
      <c r="AI33" s="13" t="str">
        <f t="shared" si="14"/>
        <v>15</v>
      </c>
      <c r="AJ33" s="11">
        <f t="shared" si="15"/>
        <v>15</v>
      </c>
    </row>
    <row r="34" spans="1:36" x14ac:dyDescent="0.25">
      <c r="A34" s="1">
        <v>16</v>
      </c>
      <c r="B34" s="4">
        <v>48</v>
      </c>
      <c r="C34" s="9" t="s">
        <v>91</v>
      </c>
      <c r="D34" s="9" t="s">
        <v>92</v>
      </c>
      <c r="E34" s="9" t="s">
        <v>32</v>
      </c>
      <c r="F34" s="9">
        <v>1379553625</v>
      </c>
      <c r="G34" s="9" t="s">
        <v>61</v>
      </c>
      <c r="H34" s="27"/>
      <c r="I34" s="6">
        <v>7</v>
      </c>
      <c r="J34" s="6">
        <v>7</v>
      </c>
      <c r="K34" s="9">
        <v>6</v>
      </c>
      <c r="L34" s="7">
        <f t="shared" si="16"/>
        <v>15</v>
      </c>
      <c r="M34" s="8" t="str">
        <f>IF(J34=4,RANK(L34,$AA$19:$AA$323,0)+COUNTIF($AA$1:AA33,AA34),"")&amp;IF(J34=5,RANK(L34,$AB$19:$AB$323,0)+COUNTIF($AB$1:AB33,AB34),"")&amp;IF(J34=6,RANK(L34,$AC$19:$AC$323,0)+COUNTIF($AC$1:AC33,AC34),"")&amp;IF(J34=7,RANK(L34,$AD$19:$AD$323,0)+COUNTIF($AD$1:AD33,AD34),"")&amp;IF(J34=8,RANK(L34,$AE$19:$AE$323,0)+COUNTIF($AE$1:AE33,AE34),"")&amp;IF(J34=9,RANK(L34,$AF$19:$AF$323,0)+COUNTIF($AF$1:AF33,AF34),"")&amp;IF(J34=10,RANK(L34,$AG$19:$AG$323,0)+COUNTIF($AG$1:AG33,AG34),"")&amp;IF(J34=11,RANK(L34,$AH$19:$AH$323,0)+COUNTIF($AH$1:AH33,AH34),"")</f>
        <v>16</v>
      </c>
      <c r="N34" s="9" t="s">
        <v>51</v>
      </c>
      <c r="AA34" s="10" t="str">
        <f t="shared" si="6"/>
        <v/>
      </c>
      <c r="AB34" s="10" t="str">
        <f t="shared" si="7"/>
        <v/>
      </c>
      <c r="AC34" s="10" t="str">
        <f t="shared" si="8"/>
        <v/>
      </c>
      <c r="AD34" s="10">
        <f t="shared" si="9"/>
        <v>15</v>
      </c>
      <c r="AE34" s="10" t="str">
        <f t="shared" si="10"/>
        <v/>
      </c>
      <c r="AF34" s="10" t="str">
        <f t="shared" si="11"/>
        <v/>
      </c>
      <c r="AG34" s="10" t="str">
        <f t="shared" si="12"/>
        <v/>
      </c>
      <c r="AH34" s="10" t="str">
        <f t="shared" si="13"/>
        <v/>
      </c>
      <c r="AI34" s="13" t="str">
        <f t="shared" si="14"/>
        <v>15</v>
      </c>
      <c r="AJ34" s="11">
        <f t="shared" si="15"/>
        <v>15</v>
      </c>
    </row>
    <row r="35" spans="1:36" x14ac:dyDescent="0.25">
      <c r="A35" s="1">
        <v>17</v>
      </c>
      <c r="B35" s="4">
        <v>48</v>
      </c>
      <c r="C35" s="9" t="s">
        <v>93</v>
      </c>
      <c r="D35" s="9" t="s">
        <v>94</v>
      </c>
      <c r="E35" s="9" t="s">
        <v>95</v>
      </c>
      <c r="F35" s="9">
        <v>3143234668</v>
      </c>
      <c r="G35" s="9" t="s">
        <v>61</v>
      </c>
      <c r="H35" s="27"/>
      <c r="I35" s="6">
        <v>7</v>
      </c>
      <c r="J35" s="6">
        <v>7</v>
      </c>
      <c r="K35" s="9">
        <v>6</v>
      </c>
      <c r="L35" s="7">
        <f t="shared" si="16"/>
        <v>15</v>
      </c>
      <c r="M35" s="8" t="str">
        <f>IF(J35=4,RANK(L35,$AA$19:$AA$323,0)+COUNTIF($AA$1:AA34,AA35),"")&amp;IF(J35=5,RANK(L35,$AB$19:$AB$323,0)+COUNTIF($AB$1:AB34,AB35),"")&amp;IF(J35=6,RANK(L35,$AC$19:$AC$323,0)+COUNTIF($AC$1:AC34,AC35),"")&amp;IF(J35=7,RANK(L35,$AD$19:$AD$323,0)+COUNTIF($AD$1:AD34,AD35),"")&amp;IF(J35=8,RANK(L35,$AE$19:$AE$323,0)+COUNTIF($AE$1:AE34,AE35),"")&amp;IF(J35=9,RANK(L35,$AF$19:$AF$323,0)+COUNTIF($AF$1:AF34,AF35),"")&amp;IF(J35=10,RANK(L35,$AG$19:$AG$323,0)+COUNTIF($AG$1:AG34,AG35),"")&amp;IF(J35=11,RANK(L35,$AH$19:$AH$323,0)+COUNTIF($AH$1:AH34,AH35),"")</f>
        <v>17</v>
      </c>
      <c r="N35" s="9" t="s">
        <v>51</v>
      </c>
      <c r="AA35" s="10" t="str">
        <f t="shared" si="6"/>
        <v/>
      </c>
      <c r="AB35" s="10" t="str">
        <f t="shared" si="7"/>
        <v/>
      </c>
      <c r="AC35" s="10" t="str">
        <f t="shared" si="8"/>
        <v/>
      </c>
      <c r="AD35" s="10">
        <f t="shared" si="9"/>
        <v>15</v>
      </c>
      <c r="AE35" s="10" t="str">
        <f t="shared" si="10"/>
        <v/>
      </c>
      <c r="AF35" s="10" t="str">
        <f t="shared" si="11"/>
        <v/>
      </c>
      <c r="AG35" s="10" t="str">
        <f t="shared" si="12"/>
        <v/>
      </c>
      <c r="AH35" s="10" t="str">
        <f t="shared" si="13"/>
        <v/>
      </c>
      <c r="AI35" s="13" t="str">
        <f t="shared" si="14"/>
        <v>15</v>
      </c>
      <c r="AJ35" s="11">
        <f t="shared" si="15"/>
        <v>15</v>
      </c>
    </row>
    <row r="36" spans="1:36" x14ac:dyDescent="0.25">
      <c r="A36" s="1">
        <v>18</v>
      </c>
      <c r="B36" s="4">
        <v>48</v>
      </c>
      <c r="C36" s="9" t="s">
        <v>96</v>
      </c>
      <c r="D36" s="9" t="s">
        <v>97</v>
      </c>
      <c r="E36" s="9" t="s">
        <v>27</v>
      </c>
      <c r="F36" s="9">
        <v>2259793027</v>
      </c>
      <c r="G36" s="9" t="s">
        <v>61</v>
      </c>
      <c r="H36" s="27"/>
      <c r="I36" s="6">
        <v>7</v>
      </c>
      <c r="J36" s="6">
        <v>7</v>
      </c>
      <c r="K36" s="9">
        <v>5</v>
      </c>
      <c r="L36" s="7">
        <f t="shared" si="16"/>
        <v>12.5</v>
      </c>
      <c r="M36" s="8" t="str">
        <f>IF(J36=4,RANK(L36,$AA$19:$AA$323,0)+COUNTIF($AA$1:AA35,AA36),"")&amp;IF(J36=5,RANK(L36,$AB$19:$AB$323,0)+COUNTIF($AB$1:AB35,AB36),"")&amp;IF(J36=6,RANK(L36,$AC$19:$AC$323,0)+COUNTIF($AC$1:AC35,AC36),"")&amp;IF(J36=7,RANK(L36,$AD$19:$AD$323,0)+COUNTIF($AD$1:AD35,AD36),"")&amp;IF(J36=8,RANK(L36,$AE$19:$AE$323,0)+COUNTIF($AE$1:AE35,AE36),"")&amp;IF(J36=9,RANK(L36,$AF$19:$AF$323,0)+COUNTIF($AF$1:AF35,AF36),"")&amp;IF(J36=10,RANK(L36,$AG$19:$AG$323,0)+COUNTIF($AG$1:AG35,AG36),"")&amp;IF(J36=11,RANK(L36,$AH$19:$AH$323,0)+COUNTIF($AH$1:AH35,AH36),"")</f>
        <v>18</v>
      </c>
      <c r="N36" s="9" t="s">
        <v>51</v>
      </c>
      <c r="AA36" s="10" t="str">
        <f t="shared" si="6"/>
        <v/>
      </c>
      <c r="AB36" s="10" t="str">
        <f t="shared" si="7"/>
        <v/>
      </c>
      <c r="AC36" s="10" t="str">
        <f t="shared" si="8"/>
        <v/>
      </c>
      <c r="AD36" s="10">
        <f t="shared" si="9"/>
        <v>12.5</v>
      </c>
      <c r="AE36" s="10" t="str">
        <f t="shared" si="10"/>
        <v/>
      </c>
      <c r="AF36" s="10" t="str">
        <f t="shared" si="11"/>
        <v/>
      </c>
      <c r="AG36" s="10" t="str">
        <f t="shared" si="12"/>
        <v/>
      </c>
      <c r="AH36" s="10" t="str">
        <f t="shared" si="13"/>
        <v/>
      </c>
      <c r="AI36" s="13" t="str">
        <f t="shared" si="14"/>
        <v>18</v>
      </c>
      <c r="AJ36" s="11">
        <f t="shared" si="15"/>
        <v>18</v>
      </c>
    </row>
    <row r="37" spans="1:36" x14ac:dyDescent="0.25">
      <c r="A37" s="1">
        <v>19</v>
      </c>
      <c r="B37" s="4">
        <v>48</v>
      </c>
      <c r="C37" s="9" t="s">
        <v>98</v>
      </c>
      <c r="D37" s="9" t="s">
        <v>99</v>
      </c>
      <c r="E37" s="9" t="s">
        <v>100</v>
      </c>
      <c r="F37" s="9">
        <v>1717853597</v>
      </c>
      <c r="G37" s="9" t="s">
        <v>61</v>
      </c>
      <c r="H37" s="27"/>
      <c r="I37" s="6">
        <v>7</v>
      </c>
      <c r="J37" s="6">
        <v>7</v>
      </c>
      <c r="K37" s="9">
        <v>5</v>
      </c>
      <c r="L37" s="7">
        <f t="shared" si="16"/>
        <v>12.5</v>
      </c>
      <c r="M37" s="8" t="str">
        <f>IF(J37=4,RANK(L37,$AA$19:$AA$323,0)+COUNTIF($AA$1:AA36,AA37),"")&amp;IF(J37=5,RANK(L37,$AB$19:$AB$323,0)+COUNTIF($AB$1:AB36,AB37),"")&amp;IF(J37=6,RANK(L37,$AC$19:$AC$323,0)+COUNTIF($AC$1:AC36,AC37),"")&amp;IF(J37=7,RANK(L37,$AD$19:$AD$323,0)+COUNTIF($AD$1:AD36,AD37),"")&amp;IF(J37=8,RANK(L37,$AE$19:$AE$323,0)+COUNTIF($AE$1:AE36,AE37),"")&amp;IF(J37=9,RANK(L37,$AF$19:$AF$323,0)+COUNTIF($AF$1:AF36,AF37),"")&amp;IF(J37=10,RANK(L37,$AG$19:$AG$323,0)+COUNTIF($AG$1:AG36,AG37),"")&amp;IF(J37=11,RANK(L37,$AH$19:$AH$323,0)+COUNTIF($AH$1:AH36,AH37),"")</f>
        <v>19</v>
      </c>
      <c r="N37" s="9" t="s">
        <v>51</v>
      </c>
      <c r="AA37" s="10" t="str">
        <f t="shared" si="6"/>
        <v/>
      </c>
      <c r="AB37" s="10" t="str">
        <f t="shared" si="7"/>
        <v/>
      </c>
      <c r="AC37" s="10" t="str">
        <f t="shared" si="8"/>
        <v/>
      </c>
      <c r="AD37" s="10">
        <f t="shared" si="9"/>
        <v>12.5</v>
      </c>
      <c r="AE37" s="10" t="str">
        <f t="shared" si="10"/>
        <v/>
      </c>
      <c r="AF37" s="10" t="str">
        <f t="shared" si="11"/>
        <v/>
      </c>
      <c r="AG37" s="10" t="str">
        <f t="shared" si="12"/>
        <v/>
      </c>
      <c r="AH37" s="10" t="str">
        <f t="shared" si="13"/>
        <v/>
      </c>
      <c r="AI37" s="13" t="str">
        <f t="shared" si="14"/>
        <v>18</v>
      </c>
      <c r="AJ37" s="11">
        <f t="shared" si="15"/>
        <v>18</v>
      </c>
    </row>
    <row r="38" spans="1:36" x14ac:dyDescent="0.25">
      <c r="A38" s="1">
        <v>20</v>
      </c>
      <c r="B38" s="4">
        <v>48</v>
      </c>
      <c r="C38" s="9" t="s">
        <v>101</v>
      </c>
      <c r="D38" s="9" t="s">
        <v>102</v>
      </c>
      <c r="E38" s="9" t="s">
        <v>103</v>
      </c>
      <c r="F38" s="9">
        <v>3578131899</v>
      </c>
      <c r="G38" s="9" t="s">
        <v>61</v>
      </c>
      <c r="H38" s="27"/>
      <c r="I38" s="6">
        <v>7</v>
      </c>
      <c r="J38" s="6">
        <v>7</v>
      </c>
      <c r="K38" s="9">
        <v>5</v>
      </c>
      <c r="L38" s="7">
        <f t="shared" si="16"/>
        <v>12.5</v>
      </c>
      <c r="M38" s="8" t="str">
        <f>IF(J38=4,RANK(L38,$AA$19:$AA$323,0)+COUNTIF($AA$1:AA37,AA38),"")&amp;IF(J38=5,RANK(L38,$AB$19:$AB$323,0)+COUNTIF($AB$1:AB37,AB38),"")&amp;IF(J38=6,RANK(L38,$AC$19:$AC$323,0)+COUNTIF($AC$1:AC37,AC38),"")&amp;IF(J38=7,RANK(L38,$AD$19:$AD$323,0)+COUNTIF($AD$1:AD37,AD38),"")&amp;IF(J38=8,RANK(L38,$AE$19:$AE$323,0)+COUNTIF($AE$1:AE37,AE38),"")&amp;IF(J38=9,RANK(L38,$AF$19:$AF$323,0)+COUNTIF($AF$1:AF37,AF38),"")&amp;IF(J38=10,RANK(L38,$AG$19:$AG$323,0)+COUNTIF($AG$1:AG37,AG38),"")&amp;IF(J38=11,RANK(L38,$AH$19:$AH$323,0)+COUNTIF($AH$1:AH37,AH38),"")</f>
        <v>20</v>
      </c>
      <c r="N38" s="9" t="s">
        <v>51</v>
      </c>
      <c r="AA38" s="10" t="str">
        <f t="shared" si="6"/>
        <v/>
      </c>
      <c r="AB38" s="10" t="str">
        <f t="shared" si="7"/>
        <v/>
      </c>
      <c r="AC38" s="10" t="str">
        <f t="shared" si="8"/>
        <v/>
      </c>
      <c r="AD38" s="10">
        <f t="shared" si="9"/>
        <v>12.5</v>
      </c>
      <c r="AE38" s="10" t="str">
        <f t="shared" si="10"/>
        <v/>
      </c>
      <c r="AF38" s="10" t="str">
        <f t="shared" si="11"/>
        <v/>
      </c>
      <c r="AG38" s="10" t="str">
        <f t="shared" si="12"/>
        <v/>
      </c>
      <c r="AH38" s="10" t="str">
        <f t="shared" si="13"/>
        <v/>
      </c>
      <c r="AI38" s="13" t="str">
        <f t="shared" si="14"/>
        <v>18</v>
      </c>
      <c r="AJ38" s="11">
        <f t="shared" si="15"/>
        <v>18</v>
      </c>
    </row>
    <row r="39" spans="1:36" x14ac:dyDescent="0.25">
      <c r="A39" s="1">
        <v>21</v>
      </c>
      <c r="B39" s="4">
        <v>48</v>
      </c>
      <c r="C39" s="9" t="s">
        <v>104</v>
      </c>
      <c r="D39" s="9" t="s">
        <v>105</v>
      </c>
      <c r="E39" s="9" t="s">
        <v>106</v>
      </c>
      <c r="F39" s="9">
        <v>3428762874</v>
      </c>
      <c r="G39" s="9" t="s">
        <v>61</v>
      </c>
      <c r="H39" s="27"/>
      <c r="I39" s="6">
        <v>7</v>
      </c>
      <c r="J39" s="6">
        <v>7</v>
      </c>
      <c r="K39" s="9">
        <v>5</v>
      </c>
      <c r="L39" s="7">
        <f t="shared" si="16"/>
        <v>12.5</v>
      </c>
      <c r="M39" s="8" t="str">
        <f>IF(J39=4,RANK(L39,$AA$19:$AA$323,0)+COUNTIF($AA$1:AA38,AA39),"")&amp;IF(J39=5,RANK(L39,$AB$19:$AB$323,0)+COUNTIF($AB$1:AB38,AB39),"")&amp;IF(J39=6,RANK(L39,$AC$19:$AC$323,0)+COUNTIF($AC$1:AC38,AC39),"")&amp;IF(J39=7,RANK(L39,$AD$19:$AD$323,0)+COUNTIF($AD$1:AD38,AD39),"")&amp;IF(J39=8,RANK(L39,$AE$19:$AE$323,0)+COUNTIF($AE$1:AE38,AE39),"")&amp;IF(J39=9,RANK(L39,$AF$19:$AF$323,0)+COUNTIF($AF$1:AF38,AF39),"")&amp;IF(J39=10,RANK(L39,$AG$19:$AG$323,0)+COUNTIF($AG$1:AG38,AG39),"")&amp;IF(J39=11,RANK(L39,$AH$19:$AH$323,0)+COUNTIF($AH$1:AH38,AH39),"")</f>
        <v>21</v>
      </c>
      <c r="N39" s="9" t="s">
        <v>51</v>
      </c>
      <c r="AA39" s="10" t="str">
        <f t="shared" si="6"/>
        <v/>
      </c>
      <c r="AB39" s="10" t="str">
        <f t="shared" si="7"/>
        <v/>
      </c>
      <c r="AC39" s="10" t="str">
        <f t="shared" si="8"/>
        <v/>
      </c>
      <c r="AD39" s="10">
        <f t="shared" si="9"/>
        <v>12.5</v>
      </c>
      <c r="AE39" s="10" t="str">
        <f t="shared" si="10"/>
        <v/>
      </c>
      <c r="AF39" s="10" t="str">
        <f t="shared" si="11"/>
        <v/>
      </c>
      <c r="AG39" s="10" t="str">
        <f t="shared" si="12"/>
        <v/>
      </c>
      <c r="AH39" s="10" t="str">
        <f t="shared" si="13"/>
        <v/>
      </c>
      <c r="AI39" s="13" t="str">
        <f t="shared" si="14"/>
        <v>18</v>
      </c>
      <c r="AJ39" s="11">
        <f t="shared" si="15"/>
        <v>18</v>
      </c>
    </row>
    <row r="40" spans="1:36" x14ac:dyDescent="0.25">
      <c r="A40" s="1">
        <v>22</v>
      </c>
      <c r="B40" s="4">
        <v>48</v>
      </c>
      <c r="C40" s="9" t="s">
        <v>107</v>
      </c>
      <c r="D40" s="9" t="s">
        <v>108</v>
      </c>
      <c r="E40" s="9" t="s">
        <v>109</v>
      </c>
      <c r="F40" s="9">
        <v>1757402543</v>
      </c>
      <c r="G40" s="9" t="s">
        <v>61</v>
      </c>
      <c r="H40" s="27"/>
      <c r="I40" s="6">
        <v>7</v>
      </c>
      <c r="J40" s="6">
        <v>7</v>
      </c>
      <c r="K40" s="9">
        <v>4</v>
      </c>
      <c r="L40" s="7">
        <f t="shared" si="16"/>
        <v>10</v>
      </c>
      <c r="M40" s="8" t="str">
        <f>IF(J40=4,RANK(L40,$AA$19:$AA$323,0)+COUNTIF($AA$1:AA39,AA40),"")&amp;IF(J40=5,RANK(L40,$AB$19:$AB$323,0)+COUNTIF($AB$1:AB39,AB40),"")&amp;IF(J40=6,RANK(L40,$AC$19:$AC$323,0)+COUNTIF($AC$1:AC39,AC40),"")&amp;IF(J40=7,RANK(L40,$AD$19:$AD$323,0)+COUNTIF($AD$1:AD39,AD40),"")&amp;IF(J40=8,RANK(L40,$AE$19:$AE$323,0)+COUNTIF($AE$1:AE39,AE40),"")&amp;IF(J40=9,RANK(L40,$AF$19:$AF$323,0)+COUNTIF($AF$1:AF39,AF40),"")&amp;IF(J40=10,RANK(L40,$AG$19:$AG$323,0)+COUNTIF($AG$1:AG39,AG40),"")&amp;IF(J40=11,RANK(L40,$AH$19:$AH$323,0)+COUNTIF($AH$1:AH39,AH40),"")</f>
        <v>22</v>
      </c>
      <c r="N40" s="9" t="s">
        <v>51</v>
      </c>
      <c r="AA40" s="10" t="str">
        <f t="shared" si="6"/>
        <v/>
      </c>
      <c r="AB40" s="10" t="str">
        <f t="shared" si="7"/>
        <v/>
      </c>
      <c r="AC40" s="10" t="str">
        <f t="shared" si="8"/>
        <v/>
      </c>
      <c r="AD40" s="10">
        <f t="shared" si="9"/>
        <v>10</v>
      </c>
      <c r="AE40" s="10" t="str">
        <f t="shared" si="10"/>
        <v/>
      </c>
      <c r="AF40" s="10" t="str">
        <f t="shared" si="11"/>
        <v/>
      </c>
      <c r="AG40" s="10" t="str">
        <f t="shared" si="12"/>
        <v/>
      </c>
      <c r="AH40" s="10" t="str">
        <f t="shared" si="13"/>
        <v/>
      </c>
      <c r="AI40" s="13" t="str">
        <f t="shared" si="14"/>
        <v>22</v>
      </c>
      <c r="AJ40" s="11">
        <f t="shared" si="15"/>
        <v>22</v>
      </c>
    </row>
    <row r="41" spans="1:36" x14ac:dyDescent="0.25">
      <c r="A41" s="1">
        <v>23</v>
      </c>
      <c r="B41" s="4">
        <v>48</v>
      </c>
      <c r="C41" s="9" t="s">
        <v>110</v>
      </c>
      <c r="D41" s="9" t="s">
        <v>111</v>
      </c>
      <c r="E41" s="9" t="s">
        <v>42</v>
      </c>
      <c r="F41" s="9">
        <v>1326547961</v>
      </c>
      <c r="G41" s="9" t="s">
        <v>33</v>
      </c>
      <c r="H41" s="27"/>
      <c r="I41" s="6">
        <v>7</v>
      </c>
      <c r="J41" s="6">
        <v>7</v>
      </c>
      <c r="K41" s="9">
        <v>4</v>
      </c>
      <c r="L41" s="7">
        <f t="shared" si="16"/>
        <v>10</v>
      </c>
      <c r="M41" s="8" t="str">
        <f>IF(J41=4,RANK(L41,$AA$19:$AA$323,0)+COUNTIF($AA$1:AA40,AA41),"")&amp;IF(J41=5,RANK(L41,$AB$19:$AB$323,0)+COUNTIF($AB$1:AB40,AB41),"")&amp;IF(J41=6,RANK(L41,$AC$19:$AC$323,0)+COUNTIF($AC$1:AC40,AC41),"")&amp;IF(J41=7,RANK(L41,$AD$19:$AD$323,0)+COUNTIF($AD$1:AD40,AD41),"")&amp;IF(J41=8,RANK(L41,$AE$19:$AE$323,0)+COUNTIF($AE$1:AE40,AE41),"")&amp;IF(J41=9,RANK(L41,$AF$19:$AF$323,0)+COUNTIF($AF$1:AF40,AF41),"")&amp;IF(J41=10,RANK(L41,$AG$19:$AG$323,0)+COUNTIF($AG$1:AG40,AG41),"")&amp;IF(J41=11,RANK(L41,$AH$19:$AH$323,0)+COUNTIF($AH$1:AH40,AH41),"")</f>
        <v>23</v>
      </c>
      <c r="N41" s="9" t="s">
        <v>51</v>
      </c>
      <c r="AA41" s="10" t="str">
        <f t="shared" si="6"/>
        <v/>
      </c>
      <c r="AB41" s="10" t="str">
        <f t="shared" si="7"/>
        <v/>
      </c>
      <c r="AC41" s="10" t="str">
        <f t="shared" si="8"/>
        <v/>
      </c>
      <c r="AD41" s="10">
        <f t="shared" si="9"/>
        <v>10</v>
      </c>
      <c r="AE41" s="10" t="str">
        <f t="shared" si="10"/>
        <v/>
      </c>
      <c r="AF41" s="10" t="str">
        <f t="shared" si="11"/>
        <v/>
      </c>
      <c r="AG41" s="10" t="str">
        <f t="shared" si="12"/>
        <v/>
      </c>
      <c r="AH41" s="10" t="str">
        <f t="shared" si="13"/>
        <v/>
      </c>
      <c r="AI41" s="13" t="str">
        <f t="shared" si="14"/>
        <v>22</v>
      </c>
      <c r="AJ41" s="11">
        <f t="shared" si="15"/>
        <v>22</v>
      </c>
    </row>
    <row r="42" spans="1:36" x14ac:dyDescent="0.25">
      <c r="A42" s="1">
        <v>24</v>
      </c>
      <c r="B42" s="4">
        <v>48</v>
      </c>
      <c r="C42" s="9" t="s">
        <v>112</v>
      </c>
      <c r="D42" s="9" t="s">
        <v>92</v>
      </c>
      <c r="E42" s="9" t="s">
        <v>113</v>
      </c>
      <c r="F42" s="9">
        <v>4148512083</v>
      </c>
      <c r="G42" s="9" t="s">
        <v>33</v>
      </c>
      <c r="H42" s="27"/>
      <c r="I42" s="6">
        <v>7</v>
      </c>
      <c r="J42" s="6">
        <v>7</v>
      </c>
      <c r="K42" s="9">
        <v>4</v>
      </c>
      <c r="L42" s="7">
        <f t="shared" si="16"/>
        <v>10</v>
      </c>
      <c r="M42" s="8" t="str">
        <f>IF(J42=4,RANK(L42,$AA$19:$AA$323,0)+COUNTIF($AA$1:AA41,AA42),"")&amp;IF(J42=5,RANK(L42,$AB$19:$AB$323,0)+COUNTIF($AB$1:AB41,AB42),"")&amp;IF(J42=6,RANK(L42,$AC$19:$AC$323,0)+COUNTIF($AC$1:AC41,AC42),"")&amp;IF(J42=7,RANK(L42,$AD$19:$AD$323,0)+COUNTIF($AD$1:AD41,AD42),"")&amp;IF(J42=8,RANK(L42,$AE$19:$AE$323,0)+COUNTIF($AE$1:AE41,AE42),"")&amp;IF(J42=9,RANK(L42,$AF$19:$AF$323,0)+COUNTIF($AF$1:AF41,AF42),"")&amp;IF(J42=10,RANK(L42,$AG$19:$AG$323,0)+COUNTIF($AG$1:AG41,AG42),"")&amp;IF(J42=11,RANK(L42,$AH$19:$AH$323,0)+COUNTIF($AH$1:AH41,AH42),"")</f>
        <v>24</v>
      </c>
      <c r="N42" s="9" t="s">
        <v>51</v>
      </c>
      <c r="AA42" s="10" t="str">
        <f t="shared" si="6"/>
        <v/>
      </c>
      <c r="AB42" s="10" t="str">
        <f t="shared" si="7"/>
        <v/>
      </c>
      <c r="AC42" s="10" t="str">
        <f t="shared" si="8"/>
        <v/>
      </c>
      <c r="AD42" s="10">
        <f t="shared" si="9"/>
        <v>10</v>
      </c>
      <c r="AE42" s="10" t="str">
        <f t="shared" si="10"/>
        <v/>
      </c>
      <c r="AF42" s="10" t="str">
        <f t="shared" si="11"/>
        <v/>
      </c>
      <c r="AG42" s="10" t="str">
        <f t="shared" si="12"/>
        <v/>
      </c>
      <c r="AH42" s="10" t="str">
        <f t="shared" si="13"/>
        <v/>
      </c>
      <c r="AI42" s="13" t="str">
        <f t="shared" si="14"/>
        <v>22</v>
      </c>
      <c r="AJ42" s="11">
        <f t="shared" si="15"/>
        <v>22</v>
      </c>
    </row>
    <row r="43" spans="1:36" x14ac:dyDescent="0.25">
      <c r="A43" s="1">
        <v>25</v>
      </c>
      <c r="B43" s="4">
        <v>48</v>
      </c>
      <c r="C43" s="9" t="s">
        <v>112</v>
      </c>
      <c r="D43" s="9" t="s">
        <v>114</v>
      </c>
      <c r="E43" s="9" t="s">
        <v>113</v>
      </c>
      <c r="F43" s="9">
        <v>643843639</v>
      </c>
      <c r="G43" s="9" t="s">
        <v>33</v>
      </c>
      <c r="H43" s="27"/>
      <c r="I43" s="6">
        <v>7</v>
      </c>
      <c r="J43" s="6">
        <v>7</v>
      </c>
      <c r="K43" s="9">
        <v>4</v>
      </c>
      <c r="L43" s="7">
        <f t="shared" si="16"/>
        <v>10</v>
      </c>
      <c r="M43" s="8" t="str">
        <f>IF(J43=4,RANK(L43,$AA$19:$AA$323,0)+COUNTIF($AA$1:AA42,AA43),"")&amp;IF(J43=5,RANK(L43,$AB$19:$AB$323,0)+COUNTIF($AB$1:AB42,AB43),"")&amp;IF(J43=6,RANK(L43,$AC$19:$AC$323,0)+COUNTIF($AC$1:AC42,AC43),"")&amp;IF(J43=7,RANK(L43,$AD$19:$AD$323,0)+COUNTIF($AD$1:AD42,AD43),"")&amp;IF(J43=8,RANK(L43,$AE$19:$AE$323,0)+COUNTIF($AE$1:AE42,AE43),"")&amp;IF(J43=9,RANK(L43,$AF$19:$AF$323,0)+COUNTIF($AF$1:AF42,AF43),"")&amp;IF(J43=10,RANK(L43,$AG$19:$AG$323,0)+COUNTIF($AG$1:AG42,AG43),"")&amp;IF(J43=11,RANK(L43,$AH$19:$AH$323,0)+COUNTIF($AH$1:AH42,AH43),"")</f>
        <v>25</v>
      </c>
      <c r="N43" s="9" t="s">
        <v>51</v>
      </c>
      <c r="AA43" s="10" t="str">
        <f t="shared" si="6"/>
        <v/>
      </c>
      <c r="AB43" s="10" t="str">
        <f t="shared" si="7"/>
        <v/>
      </c>
      <c r="AC43" s="10" t="str">
        <f t="shared" si="8"/>
        <v/>
      </c>
      <c r="AD43" s="10">
        <f t="shared" si="9"/>
        <v>10</v>
      </c>
      <c r="AE43" s="10" t="str">
        <f t="shared" si="10"/>
        <v/>
      </c>
      <c r="AF43" s="10" t="str">
        <f t="shared" si="11"/>
        <v/>
      </c>
      <c r="AG43" s="10" t="str">
        <f t="shared" si="12"/>
        <v/>
      </c>
      <c r="AH43" s="10" t="str">
        <f t="shared" si="13"/>
        <v/>
      </c>
      <c r="AI43" s="13" t="str">
        <f t="shared" si="14"/>
        <v>22</v>
      </c>
      <c r="AJ43" s="11">
        <f t="shared" si="15"/>
        <v>22</v>
      </c>
    </row>
    <row r="44" spans="1:36" x14ac:dyDescent="0.25">
      <c r="A44" s="1">
        <v>26</v>
      </c>
      <c r="B44" s="4">
        <v>48</v>
      </c>
      <c r="C44" s="9" t="s">
        <v>115</v>
      </c>
      <c r="D44" s="9" t="s">
        <v>116</v>
      </c>
      <c r="E44" s="9" t="s">
        <v>109</v>
      </c>
      <c r="F44" s="9">
        <v>3941939443</v>
      </c>
      <c r="G44" s="9" t="s">
        <v>33</v>
      </c>
      <c r="H44" s="27"/>
      <c r="I44" s="6">
        <v>7</v>
      </c>
      <c r="J44" s="6">
        <v>7</v>
      </c>
      <c r="K44" s="9">
        <v>3</v>
      </c>
      <c r="L44" s="7">
        <f t="shared" si="16"/>
        <v>7.5</v>
      </c>
      <c r="M44" s="8" t="str">
        <f>IF(J44=4,RANK(L44,$AA$19:$AA$323,0)+COUNTIF($AA$1:AA43,AA44),"")&amp;IF(J44=5,RANK(L44,$AB$19:$AB$323,0)+COUNTIF($AB$1:AB43,AB44),"")&amp;IF(J44=6,RANK(L44,$AC$19:$AC$323,0)+COUNTIF($AC$1:AC43,AC44),"")&amp;IF(J44=7,RANK(L44,$AD$19:$AD$323,0)+COUNTIF($AD$1:AD43,AD44),"")&amp;IF(J44=8,RANK(L44,$AE$19:$AE$323,0)+COUNTIF($AE$1:AE43,AE44),"")&amp;IF(J44=9,RANK(L44,$AF$19:$AF$323,0)+COUNTIF($AF$1:AF43,AF44),"")&amp;IF(J44=10,RANK(L44,$AG$19:$AG$323,0)+COUNTIF($AG$1:AG43,AG44),"")&amp;IF(J44=11,RANK(L44,$AH$19:$AH$323,0)+COUNTIF($AH$1:AH43,AH44),"")</f>
        <v>26</v>
      </c>
      <c r="N44" s="9" t="s">
        <v>51</v>
      </c>
      <c r="AA44" s="10" t="str">
        <f t="shared" si="6"/>
        <v/>
      </c>
      <c r="AB44" s="10" t="str">
        <f t="shared" si="7"/>
        <v/>
      </c>
      <c r="AC44" s="10" t="str">
        <f t="shared" si="8"/>
        <v/>
      </c>
      <c r="AD44" s="10">
        <f t="shared" si="9"/>
        <v>7.5</v>
      </c>
      <c r="AE44" s="10" t="str">
        <f t="shared" si="10"/>
        <v/>
      </c>
      <c r="AF44" s="10" t="str">
        <f t="shared" si="11"/>
        <v/>
      </c>
      <c r="AG44" s="10" t="str">
        <f t="shared" si="12"/>
        <v/>
      </c>
      <c r="AH44" s="10" t="str">
        <f t="shared" si="13"/>
        <v/>
      </c>
      <c r="AI44" s="13" t="str">
        <f t="shared" si="14"/>
        <v>26</v>
      </c>
      <c r="AJ44" s="11">
        <f t="shared" si="15"/>
        <v>26</v>
      </c>
    </row>
    <row r="45" spans="1:36" x14ac:dyDescent="0.25">
      <c r="A45" s="1">
        <v>27</v>
      </c>
      <c r="B45" s="4">
        <v>48</v>
      </c>
      <c r="C45" s="9" t="s">
        <v>117</v>
      </c>
      <c r="D45" s="9" t="s">
        <v>118</v>
      </c>
      <c r="E45" s="9" t="s">
        <v>119</v>
      </c>
      <c r="F45" s="9">
        <v>3525849506</v>
      </c>
      <c r="G45" s="9" t="s">
        <v>61</v>
      </c>
      <c r="H45" s="27"/>
      <c r="I45" s="6">
        <v>7</v>
      </c>
      <c r="J45" s="6">
        <v>7</v>
      </c>
      <c r="K45" s="9">
        <v>3</v>
      </c>
      <c r="L45" s="7">
        <f t="shared" si="16"/>
        <v>7.5</v>
      </c>
      <c r="M45" s="8" t="str">
        <f>IF(J45=4,RANK(L45,$AA$19:$AA$323,0)+COUNTIF($AA$1:AA44,AA45),"")&amp;IF(J45=5,RANK(L45,$AB$19:$AB$323,0)+COUNTIF($AB$1:AB44,AB45),"")&amp;IF(J45=6,RANK(L45,$AC$19:$AC$323,0)+COUNTIF($AC$1:AC44,AC45),"")&amp;IF(J45=7,RANK(L45,$AD$19:$AD$323,0)+COUNTIF($AD$1:AD44,AD45),"")&amp;IF(J45=8,RANK(L45,$AE$19:$AE$323,0)+COUNTIF($AE$1:AE44,AE45),"")&amp;IF(J45=9,RANK(L45,$AF$19:$AF$323,0)+COUNTIF($AF$1:AF44,AF45),"")&amp;IF(J45=10,RANK(L45,$AG$19:$AG$323,0)+COUNTIF($AG$1:AG44,AG45),"")&amp;IF(J45=11,RANK(L45,$AH$19:$AH$323,0)+COUNTIF($AH$1:AH44,AH45),"")</f>
        <v>27</v>
      </c>
      <c r="N45" s="9" t="s">
        <v>51</v>
      </c>
      <c r="AA45" s="10" t="str">
        <f t="shared" si="6"/>
        <v/>
      </c>
      <c r="AB45" s="10" t="str">
        <f t="shared" si="7"/>
        <v/>
      </c>
      <c r="AC45" s="10" t="str">
        <f t="shared" si="8"/>
        <v/>
      </c>
      <c r="AD45" s="10">
        <f t="shared" si="9"/>
        <v>7.5</v>
      </c>
      <c r="AE45" s="10" t="str">
        <f t="shared" si="10"/>
        <v/>
      </c>
      <c r="AF45" s="10" t="str">
        <f t="shared" si="11"/>
        <v/>
      </c>
      <c r="AG45" s="10" t="str">
        <f t="shared" si="12"/>
        <v/>
      </c>
      <c r="AH45" s="10" t="str">
        <f t="shared" si="13"/>
        <v/>
      </c>
      <c r="AI45" s="13" t="str">
        <f t="shared" si="14"/>
        <v>26</v>
      </c>
      <c r="AJ45" s="11">
        <f t="shared" si="15"/>
        <v>26</v>
      </c>
    </row>
    <row r="46" spans="1:36" x14ac:dyDescent="0.25">
      <c r="A46" s="1">
        <v>28</v>
      </c>
      <c r="B46" s="4">
        <v>48</v>
      </c>
      <c r="C46" s="9" t="s">
        <v>120</v>
      </c>
      <c r="D46" s="9" t="s">
        <v>121</v>
      </c>
      <c r="E46" s="9" t="s">
        <v>122</v>
      </c>
      <c r="F46" s="9">
        <v>235942412</v>
      </c>
      <c r="G46" s="9" t="s">
        <v>61</v>
      </c>
      <c r="H46" s="27"/>
      <c r="I46" s="6">
        <v>7</v>
      </c>
      <c r="J46" s="6">
        <v>7</v>
      </c>
      <c r="K46" s="9">
        <v>3</v>
      </c>
      <c r="L46" s="7">
        <f t="shared" si="16"/>
        <v>7.5</v>
      </c>
      <c r="M46" s="8" t="str">
        <f>IF(J46=4,RANK(L46,$AA$19:$AA$323,0)+COUNTIF($AA$1:AA45,AA46),"")&amp;IF(J46=5,RANK(L46,$AB$19:$AB$323,0)+COUNTIF($AB$1:AB45,AB46),"")&amp;IF(J46=6,RANK(L46,$AC$19:$AC$323,0)+COUNTIF($AC$1:AC45,AC46),"")&amp;IF(J46=7,RANK(L46,$AD$19:$AD$323,0)+COUNTIF($AD$1:AD45,AD46),"")&amp;IF(J46=8,RANK(L46,$AE$19:$AE$323,0)+COUNTIF($AE$1:AE45,AE46),"")&amp;IF(J46=9,RANK(L46,$AF$19:$AF$323,0)+COUNTIF($AF$1:AF45,AF46),"")&amp;IF(J46=10,RANK(L46,$AG$19:$AG$323,0)+COUNTIF($AG$1:AG45,AG46),"")&amp;IF(J46=11,RANK(L46,$AH$19:$AH$323,0)+COUNTIF($AH$1:AH45,AH46),"")</f>
        <v>28</v>
      </c>
      <c r="N46" s="9" t="s">
        <v>51</v>
      </c>
      <c r="AA46" s="10" t="str">
        <f t="shared" si="6"/>
        <v/>
      </c>
      <c r="AB46" s="10" t="str">
        <f t="shared" si="7"/>
        <v/>
      </c>
      <c r="AC46" s="10" t="str">
        <f t="shared" si="8"/>
        <v/>
      </c>
      <c r="AD46" s="10">
        <f t="shared" si="9"/>
        <v>7.5</v>
      </c>
      <c r="AE46" s="10" t="str">
        <f t="shared" si="10"/>
        <v/>
      </c>
      <c r="AF46" s="10" t="str">
        <f t="shared" si="11"/>
        <v/>
      </c>
      <c r="AG46" s="10" t="str">
        <f t="shared" si="12"/>
        <v/>
      </c>
      <c r="AH46" s="10" t="str">
        <f t="shared" si="13"/>
        <v/>
      </c>
      <c r="AI46" s="13" t="str">
        <f t="shared" si="14"/>
        <v>26</v>
      </c>
      <c r="AJ46" s="11">
        <f t="shared" si="15"/>
        <v>26</v>
      </c>
    </row>
    <row r="47" spans="1:36" x14ac:dyDescent="0.25">
      <c r="A47" s="1">
        <v>29</v>
      </c>
      <c r="B47" s="4">
        <v>48</v>
      </c>
      <c r="C47" s="9" t="s">
        <v>40</v>
      </c>
      <c r="D47" s="9" t="s">
        <v>123</v>
      </c>
      <c r="E47" s="9" t="s">
        <v>39</v>
      </c>
      <c r="F47" s="9">
        <v>2371843343</v>
      </c>
      <c r="G47" s="9" t="s">
        <v>33</v>
      </c>
      <c r="H47" s="27"/>
      <c r="I47" s="6">
        <v>7</v>
      </c>
      <c r="J47" s="6">
        <v>7</v>
      </c>
      <c r="K47" s="9">
        <v>2</v>
      </c>
      <c r="L47" s="7">
        <f t="shared" si="16"/>
        <v>5</v>
      </c>
      <c r="M47" s="8" t="str">
        <f>IF(J47=4,RANK(L47,$AA$19:$AA$323,0)+COUNTIF($AA$1:AA46,AA47),"")&amp;IF(J47=5,RANK(L47,$AB$19:$AB$323,0)+COUNTIF($AB$1:AB46,AB47),"")&amp;IF(J47=6,RANK(L47,$AC$19:$AC$323,0)+COUNTIF($AC$1:AC46,AC47),"")&amp;IF(J47=7,RANK(L47,$AD$19:$AD$323,0)+COUNTIF($AD$1:AD46,AD47),"")&amp;IF(J47=8,RANK(L47,$AE$19:$AE$323,0)+COUNTIF($AE$1:AE46,AE47),"")&amp;IF(J47=9,RANK(L47,$AF$19:$AF$323,0)+COUNTIF($AF$1:AF46,AF47),"")&amp;IF(J47=10,RANK(L47,$AG$19:$AG$323,0)+COUNTIF($AG$1:AG46,AG47),"")&amp;IF(J47=11,RANK(L47,$AH$19:$AH$323,0)+COUNTIF($AH$1:AH46,AH47),"")</f>
        <v>29</v>
      </c>
      <c r="N47" s="9" t="s">
        <v>51</v>
      </c>
      <c r="AA47" s="10" t="str">
        <f t="shared" si="6"/>
        <v/>
      </c>
      <c r="AB47" s="10" t="str">
        <f t="shared" si="7"/>
        <v/>
      </c>
      <c r="AC47" s="10" t="str">
        <f t="shared" si="8"/>
        <v/>
      </c>
      <c r="AD47" s="10">
        <f t="shared" si="9"/>
        <v>5</v>
      </c>
      <c r="AE47" s="10" t="str">
        <f t="shared" si="10"/>
        <v/>
      </c>
      <c r="AF47" s="10" t="str">
        <f t="shared" si="11"/>
        <v/>
      </c>
      <c r="AG47" s="10" t="str">
        <f t="shared" si="12"/>
        <v/>
      </c>
      <c r="AH47" s="10" t="str">
        <f t="shared" si="13"/>
        <v/>
      </c>
      <c r="AI47" s="13" t="str">
        <f t="shared" si="14"/>
        <v>29</v>
      </c>
      <c r="AJ47" s="11">
        <f t="shared" si="15"/>
        <v>29</v>
      </c>
    </row>
    <row r="48" spans="1:36" x14ac:dyDescent="0.25">
      <c r="A48" s="1">
        <v>30</v>
      </c>
      <c r="B48" s="4">
        <v>48</v>
      </c>
      <c r="C48" s="9" t="s">
        <v>124</v>
      </c>
      <c r="D48" s="9" t="s">
        <v>82</v>
      </c>
      <c r="E48" s="9" t="s">
        <v>60</v>
      </c>
      <c r="F48" s="9">
        <v>1558305131</v>
      </c>
      <c r="G48" s="9" t="s">
        <v>61</v>
      </c>
      <c r="H48" s="27"/>
      <c r="I48" s="6">
        <v>7</v>
      </c>
      <c r="J48" s="6">
        <v>7</v>
      </c>
      <c r="K48" s="9">
        <v>2</v>
      </c>
      <c r="L48" s="7">
        <f t="shared" si="16"/>
        <v>5</v>
      </c>
      <c r="M48" s="8" t="str">
        <f>IF(J48=4,RANK(L48,$AA$19:$AA$323,0)+COUNTIF($AA$1:AA47,AA48),"")&amp;IF(J48=5,RANK(L48,$AB$19:$AB$323,0)+COUNTIF($AB$1:AB47,AB48),"")&amp;IF(J48=6,RANK(L48,$AC$19:$AC$323,0)+COUNTIF($AC$1:AC47,AC48),"")&amp;IF(J48=7,RANK(L48,$AD$19:$AD$323,0)+COUNTIF($AD$1:AD47,AD48),"")&amp;IF(J48=8,RANK(L48,$AE$19:$AE$323,0)+COUNTIF($AE$1:AE47,AE48),"")&amp;IF(J48=9,RANK(L48,$AF$19:$AF$323,0)+COUNTIF($AF$1:AF47,AF48),"")&amp;IF(J48=10,RANK(L48,$AG$19:$AG$323,0)+COUNTIF($AG$1:AG47,AG48),"")&amp;IF(J48=11,RANK(L48,$AH$19:$AH$323,0)+COUNTIF($AH$1:AH47,AH48),"")</f>
        <v>30</v>
      </c>
      <c r="N48" s="9" t="s">
        <v>51</v>
      </c>
      <c r="AA48" s="10" t="str">
        <f t="shared" si="6"/>
        <v/>
      </c>
      <c r="AB48" s="10" t="str">
        <f t="shared" si="7"/>
        <v/>
      </c>
      <c r="AC48" s="10" t="str">
        <f t="shared" si="8"/>
        <v/>
      </c>
      <c r="AD48" s="10">
        <f t="shared" si="9"/>
        <v>5</v>
      </c>
      <c r="AE48" s="10" t="str">
        <f t="shared" si="10"/>
        <v/>
      </c>
      <c r="AF48" s="10" t="str">
        <f t="shared" si="11"/>
        <v/>
      </c>
      <c r="AG48" s="10" t="str">
        <f t="shared" si="12"/>
        <v/>
      </c>
      <c r="AH48" s="10" t="str">
        <f t="shared" si="13"/>
        <v/>
      </c>
      <c r="AI48" s="13" t="str">
        <f t="shared" si="14"/>
        <v>29</v>
      </c>
      <c r="AJ48" s="11">
        <f t="shared" si="15"/>
        <v>29</v>
      </c>
    </row>
    <row r="49" spans="1:36" x14ac:dyDescent="0.25">
      <c r="A49" s="1">
        <v>31</v>
      </c>
      <c r="B49" s="4">
        <v>48</v>
      </c>
      <c r="C49" s="9" t="s">
        <v>125</v>
      </c>
      <c r="D49" s="9" t="s">
        <v>38</v>
      </c>
      <c r="E49" s="9" t="s">
        <v>60</v>
      </c>
      <c r="F49" s="9">
        <v>2722284845</v>
      </c>
      <c r="G49" s="9" t="s">
        <v>61</v>
      </c>
      <c r="H49" s="27"/>
      <c r="I49" s="6">
        <v>7</v>
      </c>
      <c r="J49" s="6">
        <v>7</v>
      </c>
      <c r="K49" s="9">
        <v>1</v>
      </c>
      <c r="L49" s="7">
        <f t="shared" si="16"/>
        <v>2.5</v>
      </c>
      <c r="M49" s="8" t="str">
        <f>IF(J49=4,RANK(L49,$AA$19:$AA$323,0)+COUNTIF($AA$1:AA48,AA49),"")&amp;IF(J49=5,RANK(L49,$AB$19:$AB$323,0)+COUNTIF($AB$1:AB48,AB49),"")&amp;IF(J49=6,RANK(L49,$AC$19:$AC$323,0)+COUNTIF($AC$1:AC48,AC49),"")&amp;IF(J49=7,RANK(L49,$AD$19:$AD$323,0)+COUNTIF($AD$1:AD48,AD49),"")&amp;IF(J49=8,RANK(L49,$AE$19:$AE$323,0)+COUNTIF($AE$1:AE48,AE49),"")&amp;IF(J49=9,RANK(L49,$AF$19:$AF$323,0)+COUNTIF($AF$1:AF48,AF49),"")&amp;IF(J49=10,RANK(L49,$AG$19:$AG$323,0)+COUNTIF($AG$1:AG48,AG49),"")&amp;IF(J49=11,RANK(L49,$AH$19:$AH$323,0)+COUNTIF($AH$1:AH48,AH49),"")</f>
        <v>31</v>
      </c>
      <c r="N49" s="9" t="s">
        <v>51</v>
      </c>
      <c r="AA49" s="10" t="str">
        <f t="shared" si="6"/>
        <v/>
      </c>
      <c r="AB49" s="10" t="str">
        <f t="shared" si="7"/>
        <v/>
      </c>
      <c r="AC49" s="10" t="str">
        <f t="shared" si="8"/>
        <v/>
      </c>
      <c r="AD49" s="10">
        <f t="shared" si="9"/>
        <v>2.5</v>
      </c>
      <c r="AE49" s="10" t="str">
        <f t="shared" si="10"/>
        <v/>
      </c>
      <c r="AF49" s="10" t="str">
        <f t="shared" si="11"/>
        <v/>
      </c>
      <c r="AG49" s="10" t="str">
        <f t="shared" si="12"/>
        <v/>
      </c>
      <c r="AH49" s="10" t="str">
        <f t="shared" si="13"/>
        <v/>
      </c>
      <c r="AI49" s="13" t="str">
        <f t="shared" si="14"/>
        <v>31</v>
      </c>
      <c r="AJ49" s="11">
        <f t="shared" si="15"/>
        <v>31</v>
      </c>
    </row>
    <row r="50" spans="1:36" x14ac:dyDescent="0.25">
      <c r="A50" s="1">
        <v>32</v>
      </c>
      <c r="B50" s="4">
        <v>48</v>
      </c>
      <c r="C50" s="9" t="s">
        <v>126</v>
      </c>
      <c r="D50" s="9" t="s">
        <v>127</v>
      </c>
      <c r="E50" s="9" t="s">
        <v>128</v>
      </c>
      <c r="F50" s="9">
        <v>1280091137</v>
      </c>
      <c r="G50" s="9" t="s">
        <v>61</v>
      </c>
      <c r="H50" s="27"/>
      <c r="I50" s="6">
        <v>7</v>
      </c>
      <c r="J50" s="6">
        <v>7</v>
      </c>
      <c r="K50" s="9">
        <v>0</v>
      </c>
      <c r="L50" s="7">
        <f t="shared" si="16"/>
        <v>0</v>
      </c>
      <c r="M50" s="8" t="str">
        <f>IF(J50=4,RANK(L50,$AA$19:$AA$323,0)+COUNTIF($AA$1:AA49,AA50),"")&amp;IF(J50=5,RANK(L50,$AB$19:$AB$323,0)+COUNTIF($AB$1:AB49,AB50),"")&amp;IF(J50=6,RANK(L50,$AC$19:$AC$323,0)+COUNTIF($AC$1:AC49,AC50),"")&amp;IF(J50=7,RANK(L50,$AD$19:$AD$323,0)+COUNTIF($AD$1:AD49,AD50),"")&amp;IF(J50=8,RANK(L50,$AE$19:$AE$323,0)+COUNTIF($AE$1:AE49,AE50),"")&amp;IF(J50=9,RANK(L50,$AF$19:$AF$323,0)+COUNTIF($AF$1:AF49,AF50),"")&amp;IF(J50=10,RANK(L50,$AG$19:$AG$323,0)+COUNTIF($AG$1:AG49,AG50),"")&amp;IF(J50=11,RANK(L50,$AH$19:$AH$323,0)+COUNTIF($AH$1:AH49,AH50),"")</f>
        <v>32</v>
      </c>
      <c r="N50" s="9" t="s">
        <v>51</v>
      </c>
      <c r="AA50" s="10" t="str">
        <f t="shared" si="6"/>
        <v/>
      </c>
      <c r="AB50" s="10" t="str">
        <f t="shared" si="7"/>
        <v/>
      </c>
      <c r="AC50" s="10" t="str">
        <f t="shared" si="8"/>
        <v/>
      </c>
      <c r="AD50" s="10">
        <f t="shared" si="9"/>
        <v>0</v>
      </c>
      <c r="AE50" s="10" t="str">
        <f t="shared" si="10"/>
        <v/>
      </c>
      <c r="AF50" s="10" t="str">
        <f t="shared" si="11"/>
        <v/>
      </c>
      <c r="AG50" s="10" t="str">
        <f t="shared" si="12"/>
        <v/>
      </c>
      <c r="AH50" s="10" t="str">
        <f t="shared" si="13"/>
        <v/>
      </c>
      <c r="AI50" s="13" t="str">
        <f t="shared" si="14"/>
        <v>32</v>
      </c>
      <c r="AJ50" s="11">
        <f t="shared" si="15"/>
        <v>32</v>
      </c>
    </row>
    <row r="51" spans="1:36" x14ac:dyDescent="0.25">
      <c r="A51" s="1">
        <v>33</v>
      </c>
      <c r="B51" s="4">
        <v>48</v>
      </c>
      <c r="C51" s="9" t="s">
        <v>129</v>
      </c>
      <c r="D51" s="9" t="s">
        <v>99</v>
      </c>
      <c r="E51" s="9" t="s">
        <v>36</v>
      </c>
      <c r="F51" s="9">
        <v>2009893544</v>
      </c>
      <c r="G51" s="9" t="s">
        <v>61</v>
      </c>
      <c r="H51" s="27"/>
      <c r="I51" s="6">
        <v>7</v>
      </c>
      <c r="J51" s="6">
        <v>7</v>
      </c>
      <c r="K51" s="9">
        <v>0</v>
      </c>
      <c r="L51" s="7">
        <f t="shared" si="16"/>
        <v>0</v>
      </c>
      <c r="M51" s="8" t="str">
        <f>IF(J51=4,RANK(L51,$AA$19:$AA$323,0)+COUNTIF($AA$1:AA50,AA51),"")&amp;IF(J51=5,RANK(L51,$AB$19:$AB$323,0)+COUNTIF($AB$1:AB50,AB51),"")&amp;IF(J51=6,RANK(L51,$AC$19:$AC$323,0)+COUNTIF($AC$1:AC50,AC51),"")&amp;IF(J51=7,RANK(L51,$AD$19:$AD$323,0)+COUNTIF($AD$1:AD50,AD51),"")&amp;IF(J51=8,RANK(L51,$AE$19:$AE$323,0)+COUNTIF($AE$1:AE50,AE51),"")&amp;IF(J51=9,RANK(L51,$AF$19:$AF$323,0)+COUNTIF($AF$1:AF50,AF51),"")&amp;IF(J51=10,RANK(L51,$AG$19:$AG$323,0)+COUNTIF($AG$1:AG50,AG51),"")&amp;IF(J51=11,RANK(L51,$AH$19:$AH$323,0)+COUNTIF($AH$1:AH50,AH51),"")</f>
        <v>33</v>
      </c>
      <c r="N51" s="9" t="s">
        <v>51</v>
      </c>
      <c r="AA51" s="10" t="str">
        <f t="shared" si="6"/>
        <v/>
      </c>
      <c r="AB51" s="10" t="str">
        <f t="shared" si="7"/>
        <v/>
      </c>
      <c r="AC51" s="10" t="str">
        <f t="shared" si="8"/>
        <v/>
      </c>
      <c r="AD51" s="10">
        <f t="shared" si="9"/>
        <v>0</v>
      </c>
      <c r="AE51" s="10" t="str">
        <f t="shared" si="10"/>
        <v/>
      </c>
      <c r="AF51" s="10" t="str">
        <f t="shared" si="11"/>
        <v/>
      </c>
      <c r="AG51" s="10" t="str">
        <f t="shared" si="12"/>
        <v/>
      </c>
      <c r="AH51" s="10" t="str">
        <f t="shared" si="13"/>
        <v/>
      </c>
      <c r="AI51" s="13" t="str">
        <f t="shared" si="14"/>
        <v>32</v>
      </c>
      <c r="AJ51" s="11">
        <f t="shared" si="15"/>
        <v>32</v>
      </c>
    </row>
    <row r="52" spans="1:36" x14ac:dyDescent="0.25">
      <c r="A52" s="1">
        <v>34</v>
      </c>
      <c r="B52" s="4">
        <v>48</v>
      </c>
      <c r="C52" s="9" t="s">
        <v>130</v>
      </c>
      <c r="D52" s="9" t="s">
        <v>131</v>
      </c>
      <c r="E52" s="9" t="s">
        <v>75</v>
      </c>
      <c r="F52" s="9">
        <v>3760083744</v>
      </c>
      <c r="G52" s="9" t="s">
        <v>61</v>
      </c>
      <c r="H52" s="27"/>
      <c r="I52" s="6">
        <v>7</v>
      </c>
      <c r="J52" s="6">
        <v>7</v>
      </c>
      <c r="K52" s="27"/>
      <c r="L52" s="7">
        <f t="shared" si="16"/>
        <v>0</v>
      </c>
      <c r="M52" s="8" t="str">
        <f>IF(J52=4,RANK(L52,$AA$19:$AA$323,0)+COUNTIF($AA$1:AA51,AA52),"")&amp;IF(J52=5,RANK(L52,$AB$19:$AB$323,0)+COUNTIF($AB$1:AB51,AB52),"")&amp;IF(J52=6,RANK(L52,$AC$19:$AC$323,0)+COUNTIF($AC$1:AC51,AC52),"")&amp;IF(J52=7,RANK(L52,$AD$19:$AD$323,0)+COUNTIF($AD$1:AD51,AD52),"")&amp;IF(J52=8,RANK(L52,$AE$19:$AE$323,0)+COUNTIF($AE$1:AE51,AE52),"")&amp;IF(J52=9,RANK(L52,$AF$19:$AF$323,0)+COUNTIF($AF$1:AF51,AF52),"")&amp;IF(J52=10,RANK(L52,$AG$19:$AG$323,0)+COUNTIF($AG$1:AG51,AG52),"")&amp;IF(J52=11,RANK(L52,$AH$19:$AH$323,0)+COUNTIF($AH$1:AH51,AH52),"")</f>
        <v>34</v>
      </c>
      <c r="N52" s="9" t="s">
        <v>29</v>
      </c>
      <c r="AA52" s="10" t="str">
        <f t="shared" si="6"/>
        <v/>
      </c>
      <c r="AB52" s="10" t="str">
        <f t="shared" si="7"/>
        <v/>
      </c>
      <c r="AC52" s="10" t="str">
        <f t="shared" si="8"/>
        <v/>
      </c>
      <c r="AD52" s="10">
        <f t="shared" si="9"/>
        <v>0</v>
      </c>
      <c r="AE52" s="10" t="str">
        <f t="shared" si="10"/>
        <v/>
      </c>
      <c r="AF52" s="10" t="str">
        <f t="shared" si="11"/>
        <v/>
      </c>
      <c r="AG52" s="10" t="str">
        <f t="shared" si="12"/>
        <v/>
      </c>
      <c r="AH52" s="10" t="str">
        <f t="shared" si="13"/>
        <v/>
      </c>
      <c r="AI52" s="13" t="str">
        <f t="shared" si="14"/>
        <v>32</v>
      </c>
      <c r="AJ52" s="11">
        <f t="shared" si="15"/>
        <v>32</v>
      </c>
    </row>
    <row r="53" spans="1:36" x14ac:dyDescent="0.25">
      <c r="A53" s="1">
        <v>35</v>
      </c>
      <c r="B53" s="4">
        <v>48</v>
      </c>
      <c r="C53" s="9" t="s">
        <v>132</v>
      </c>
      <c r="D53" s="9" t="s">
        <v>116</v>
      </c>
      <c r="E53" s="9" t="s">
        <v>44</v>
      </c>
      <c r="F53" s="9">
        <v>2121975427</v>
      </c>
      <c r="G53" s="9" t="s">
        <v>61</v>
      </c>
      <c r="H53" s="27"/>
      <c r="I53" s="6">
        <v>7</v>
      </c>
      <c r="J53" s="6">
        <v>7</v>
      </c>
      <c r="K53" s="27"/>
      <c r="L53" s="7">
        <f t="shared" si="16"/>
        <v>0</v>
      </c>
      <c r="M53" s="8" t="str">
        <f>IF(J53=4,RANK(L53,$AA$19:$AA$323,0)+COUNTIF($AA$1:AA52,AA53),"")&amp;IF(J53=5,RANK(L53,$AB$19:$AB$323,0)+COUNTIF($AB$1:AB52,AB53),"")&amp;IF(J53=6,RANK(L53,$AC$19:$AC$323,0)+COUNTIF($AC$1:AC52,AC53),"")&amp;IF(J53=7,RANK(L53,$AD$19:$AD$323,0)+COUNTIF($AD$1:AD52,AD53),"")&amp;IF(J53=8,RANK(L53,$AE$19:$AE$323,0)+COUNTIF($AE$1:AE52,AE53),"")&amp;IF(J53=9,RANK(L53,$AF$19:$AF$323,0)+COUNTIF($AF$1:AF52,AF53),"")&amp;IF(J53=10,RANK(L53,$AG$19:$AG$323,0)+COUNTIF($AG$1:AG52,AG53),"")&amp;IF(J53=11,RANK(L53,$AH$19:$AH$323,0)+COUNTIF($AH$1:AH52,AH53),"")</f>
        <v>35</v>
      </c>
      <c r="N53" s="9" t="s">
        <v>29</v>
      </c>
      <c r="AA53" s="10" t="str">
        <f t="shared" si="6"/>
        <v/>
      </c>
      <c r="AB53" s="10" t="str">
        <f t="shared" si="7"/>
        <v/>
      </c>
      <c r="AC53" s="10" t="str">
        <f t="shared" si="8"/>
        <v/>
      </c>
      <c r="AD53" s="10">
        <f t="shared" si="9"/>
        <v>0</v>
      </c>
      <c r="AE53" s="10" t="str">
        <f t="shared" si="10"/>
        <v/>
      </c>
      <c r="AF53" s="10" t="str">
        <f t="shared" si="11"/>
        <v/>
      </c>
      <c r="AG53" s="10" t="str">
        <f t="shared" si="12"/>
        <v/>
      </c>
      <c r="AH53" s="10" t="str">
        <f t="shared" si="13"/>
        <v/>
      </c>
      <c r="AI53" s="13" t="str">
        <f t="shared" si="14"/>
        <v>32</v>
      </c>
      <c r="AJ53" s="11">
        <f t="shared" si="15"/>
        <v>32</v>
      </c>
    </row>
    <row r="54" spans="1:36" x14ac:dyDescent="0.25">
      <c r="A54" s="1">
        <v>36</v>
      </c>
      <c r="B54" s="4">
        <v>48</v>
      </c>
      <c r="C54" s="9" t="s">
        <v>133</v>
      </c>
      <c r="D54" s="9" t="s">
        <v>123</v>
      </c>
      <c r="E54" s="9" t="s">
        <v>49</v>
      </c>
      <c r="F54" s="9">
        <v>13351486</v>
      </c>
      <c r="G54" s="9" t="s">
        <v>61</v>
      </c>
      <c r="H54" s="27"/>
      <c r="I54" s="6">
        <v>7</v>
      </c>
      <c r="J54" s="6">
        <v>7</v>
      </c>
      <c r="K54" s="27"/>
      <c r="L54" s="7">
        <f t="shared" si="16"/>
        <v>0</v>
      </c>
      <c r="M54" s="8" t="str">
        <f>IF(J54=4,RANK(L54,$AA$19:$AA$323,0)+COUNTIF($AA$1:AA53,AA54),"")&amp;IF(J54=5,RANK(L54,$AB$19:$AB$323,0)+COUNTIF($AB$1:AB53,AB54),"")&amp;IF(J54=6,RANK(L54,$AC$19:$AC$323,0)+COUNTIF($AC$1:AC53,AC54),"")&amp;IF(J54=7,RANK(L54,$AD$19:$AD$323,0)+COUNTIF($AD$1:AD53,AD54),"")&amp;IF(J54=8,RANK(L54,$AE$19:$AE$323,0)+COUNTIF($AE$1:AE53,AE54),"")&amp;IF(J54=9,RANK(L54,$AF$19:$AF$323,0)+COUNTIF($AF$1:AF53,AF54),"")&amp;IF(J54=10,RANK(L54,$AG$19:$AG$323,0)+COUNTIF($AG$1:AG53,AG54),"")&amp;IF(J54=11,RANK(L54,$AH$19:$AH$323,0)+COUNTIF($AH$1:AH53,AH54),"")</f>
        <v>36</v>
      </c>
      <c r="N54" s="9" t="s">
        <v>29</v>
      </c>
      <c r="AA54" s="10" t="str">
        <f>IF(J54=4,L54,"")</f>
        <v/>
      </c>
      <c r="AB54" s="10" t="str">
        <f>IF(J54=5,L54,"")</f>
        <v/>
      </c>
      <c r="AC54" s="10" t="str">
        <f>IF(J54=6,L54,"")</f>
        <v/>
      </c>
      <c r="AD54" s="10">
        <f>IF(J54=7,L54,"")</f>
        <v>0</v>
      </c>
      <c r="AE54" s="10" t="str">
        <f>IF(J54=8,L54,"")</f>
        <v/>
      </c>
      <c r="AF54" s="10" t="str">
        <f>IF(J54=9,L54,"")</f>
        <v/>
      </c>
      <c r="AG54" s="10" t="str">
        <f>IF(J54=10,L54,"")</f>
        <v/>
      </c>
      <c r="AH54" s="10" t="str">
        <f>IF(J54=11,L54,"")</f>
        <v/>
      </c>
      <c r="AI54" s="13" t="str">
        <f>IF(J54=4,RANK(L54,$AA$19:$AA$323,0),"")&amp;IF(J54=5,RANK(L54,$AB$19:$AB$323,0),"")&amp;IF(J54=6,RANK(L54,$AC$19:$AC$323,0),"")&amp;IF(J54=7,RANK(L54,$AD$19:$AD$323,0),"")&amp;IF(J54=8,RANK(L54,$AE$19:$AE$323,0),"")&amp;IF(J54=9,RANK(L54,$AF$19:$AF$323,0),"")&amp;IF(J54=10,RANK(L54,$AG$19:$AG$323,0),"")&amp;IF(J54=11,RANK(L54,$AH$19:$AH$323,0),"")</f>
        <v>32</v>
      </c>
      <c r="AJ54" s="11">
        <f>AI54+1-1</f>
        <v>32</v>
      </c>
    </row>
  </sheetData>
  <sortState ref="A136:N172">
    <sortCondition descending="1" ref="L136:L172"/>
    <sortCondition ref="N136:N172" customList="Участник,Неявка"/>
    <sortCondition ref="C136:C172"/>
  </sortState>
  <mergeCells count="6">
    <mergeCell ref="A16:B16"/>
    <mergeCell ref="A6:B7"/>
    <mergeCell ref="C6:G6"/>
    <mergeCell ref="H6:H7"/>
    <mergeCell ref="I6:J6"/>
    <mergeCell ref="I7:J7"/>
  </mergeCells>
  <conditionalFormatting sqref="L19:L54">
    <cfRule type="cellIs" dxfId="6" priority="1" operator="greaterThan">
      <formula>100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J168"/>
  <sheetViews>
    <sheetView zoomScale="90" zoomScaleNormal="90" workbookViewId="0">
      <selection activeCell="A18" sqref="A18"/>
    </sheetView>
  </sheetViews>
  <sheetFormatPr defaultRowHeight="15" x14ac:dyDescent="0.25"/>
  <cols>
    <col min="1" max="1" width="5.5703125" customWidth="1"/>
    <col min="2" max="2" width="8.140625" bestFit="1" customWidth="1"/>
    <col min="3" max="3" width="15.7109375" customWidth="1"/>
    <col min="4" max="4" width="13.85546875" customWidth="1"/>
    <col min="5" max="5" width="15.140625" customWidth="1"/>
    <col min="6" max="6" width="14.5703125" customWidth="1"/>
    <col min="7" max="7" width="28.42578125" customWidth="1"/>
    <col min="8" max="8" width="29.28515625" bestFit="1" customWidth="1"/>
    <col min="9" max="9" width="7.140625" customWidth="1"/>
    <col min="10" max="10" width="8.28515625" customWidth="1"/>
    <col min="11" max="11" width="8.5703125" bestFit="1" customWidth="1"/>
    <col min="12" max="13" width="7.7109375" bestFit="1" customWidth="1"/>
    <col min="14" max="14" width="12" customWidth="1"/>
  </cols>
  <sheetData>
    <row r="6" spans="1:36" ht="15" customHeight="1" x14ac:dyDescent="0.25">
      <c r="A6" s="31"/>
      <c r="B6" s="32"/>
      <c r="C6" s="29" t="s">
        <v>14</v>
      </c>
      <c r="D6" s="35"/>
      <c r="E6" s="35"/>
      <c r="F6" s="35"/>
      <c r="G6" s="30"/>
      <c r="H6" s="36" t="s">
        <v>15</v>
      </c>
      <c r="I6" s="38" t="s">
        <v>16</v>
      </c>
      <c r="J6" s="39"/>
    </row>
    <row r="7" spans="1:36" ht="15" customHeight="1" x14ac:dyDescent="0.25">
      <c r="A7" s="33"/>
      <c r="B7" s="34"/>
      <c r="C7" s="14" t="s">
        <v>17</v>
      </c>
      <c r="D7" s="14" t="s">
        <v>18</v>
      </c>
      <c r="E7" s="14" t="s">
        <v>19</v>
      </c>
      <c r="F7" s="14" t="s">
        <v>20</v>
      </c>
      <c r="G7" s="14" t="s">
        <v>21</v>
      </c>
      <c r="H7" s="37"/>
      <c r="I7" s="40" t="s">
        <v>22</v>
      </c>
      <c r="J7" s="41"/>
    </row>
    <row r="8" spans="1:36" x14ac:dyDescent="0.25">
      <c r="A8" s="15">
        <v>4</v>
      </c>
      <c r="B8" s="16" t="s">
        <v>23</v>
      </c>
      <c r="C8" s="17">
        <f>COUNTIF(J19:J857,4)</f>
        <v>0</v>
      </c>
      <c r="D8" s="17">
        <f>COUNTIF($Z$19:$Z$857,5)</f>
        <v>0</v>
      </c>
      <c r="E8" s="17">
        <f>COUNTIF($Z$19:$Z$857,104)</f>
        <v>0</v>
      </c>
      <c r="F8" s="17">
        <f>SUM(D8:E8)</f>
        <v>0</v>
      </c>
      <c r="G8" s="15">
        <f t="shared" ref="G8:G15" si="0">C8-D8-E8</f>
        <v>0</v>
      </c>
      <c r="H8" s="17"/>
      <c r="I8" s="18"/>
      <c r="J8" s="19">
        <f t="shared" ref="J8:J15" si="1">ROUND(IF(C8=0,0,(IF(AND(C8&lt;=2,C8&gt;0),1,C8*0.45))),0)</f>
        <v>0</v>
      </c>
      <c r="Z8" s="10"/>
      <c r="AA8" s="10"/>
      <c r="AB8" s="10"/>
      <c r="AC8" s="10"/>
      <c r="AD8" s="10"/>
      <c r="AE8" s="10"/>
      <c r="AF8" s="10"/>
      <c r="AG8" s="10"/>
      <c r="AH8" s="11"/>
      <c r="AI8" s="11">
        <f>I8+1-1</f>
        <v>0</v>
      </c>
      <c r="AJ8" s="11">
        <f>J8+1-1</f>
        <v>0</v>
      </c>
    </row>
    <row r="9" spans="1:36" x14ac:dyDescent="0.25">
      <c r="A9" s="15">
        <v>5</v>
      </c>
      <c r="B9" s="16" t="s">
        <v>23</v>
      </c>
      <c r="C9" s="17">
        <f>COUNTIF(J19:J858,5)</f>
        <v>0</v>
      </c>
      <c r="D9" s="17">
        <f>COUNTIF($Z$19:$Z$857,6)</f>
        <v>0</v>
      </c>
      <c r="E9" s="17">
        <f>COUNTIF($Z$19:$Z$857,105)</f>
        <v>0</v>
      </c>
      <c r="F9" s="17">
        <f t="shared" ref="F9:F16" si="2">SUM(D9:E9)</f>
        <v>0</v>
      </c>
      <c r="G9" s="15">
        <f t="shared" si="0"/>
        <v>0</v>
      </c>
      <c r="H9" s="20"/>
      <c r="I9" s="18"/>
      <c r="J9" s="19">
        <f t="shared" si="1"/>
        <v>0</v>
      </c>
      <c r="Z9" s="10"/>
      <c r="AA9" s="10"/>
      <c r="AB9" s="10"/>
      <c r="AC9" s="10"/>
      <c r="AD9" s="10"/>
      <c r="AE9" s="10"/>
      <c r="AF9" s="10"/>
      <c r="AG9" s="10"/>
      <c r="AH9" s="11"/>
      <c r="AI9" s="11">
        <f t="shared" ref="AI9:AJ15" si="3">I9+1-1</f>
        <v>0</v>
      </c>
      <c r="AJ9" s="11">
        <f t="shared" si="3"/>
        <v>0</v>
      </c>
    </row>
    <row r="10" spans="1:36" x14ac:dyDescent="0.25">
      <c r="A10" s="15">
        <v>6</v>
      </c>
      <c r="B10" s="16" t="s">
        <v>23</v>
      </c>
      <c r="C10" s="17">
        <f>COUNTIF(J19:J859,6)</f>
        <v>0</v>
      </c>
      <c r="D10" s="17">
        <f>COUNTIF($Z$19:$Z$857,7)</f>
        <v>0</v>
      </c>
      <c r="E10" s="17">
        <f>COUNTIF($Z$19:$Z$857,106)</f>
        <v>0</v>
      </c>
      <c r="F10" s="17">
        <f t="shared" si="2"/>
        <v>0</v>
      </c>
      <c r="G10" s="15">
        <f t="shared" si="0"/>
        <v>0</v>
      </c>
      <c r="H10" s="21"/>
      <c r="I10" s="22"/>
      <c r="J10" s="19">
        <f t="shared" si="1"/>
        <v>0</v>
      </c>
      <c r="Z10" s="10"/>
      <c r="AA10" s="10"/>
      <c r="AB10" s="10"/>
      <c r="AC10" s="10"/>
      <c r="AD10" s="10"/>
      <c r="AE10" s="10"/>
      <c r="AF10" s="10"/>
      <c r="AG10" s="10"/>
      <c r="AH10" s="11"/>
      <c r="AI10" s="11">
        <f t="shared" si="3"/>
        <v>0</v>
      </c>
      <c r="AJ10" s="11">
        <f t="shared" si="3"/>
        <v>0</v>
      </c>
    </row>
    <row r="11" spans="1:36" x14ac:dyDescent="0.25">
      <c r="A11" s="15">
        <v>7</v>
      </c>
      <c r="B11" s="16" t="s">
        <v>23</v>
      </c>
      <c r="C11" s="17">
        <f>COUNTIF(J19:J860,7)</f>
        <v>0</v>
      </c>
      <c r="D11" s="17">
        <f>COUNTIF($Z$19:$Z$857,8)</f>
        <v>0</v>
      </c>
      <c r="E11" s="17">
        <f>COUNTIF($Z$19:$Z$857,107)</f>
        <v>0</v>
      </c>
      <c r="F11" s="17">
        <f t="shared" si="2"/>
        <v>0</v>
      </c>
      <c r="G11" s="15">
        <f t="shared" si="0"/>
        <v>0</v>
      </c>
      <c r="H11" s="21"/>
      <c r="I11" s="22"/>
      <c r="J11" s="19">
        <f t="shared" si="1"/>
        <v>0</v>
      </c>
      <c r="Z11" s="10"/>
      <c r="AA11" s="10"/>
      <c r="AB11" s="10"/>
      <c r="AC11" s="10"/>
      <c r="AD11" s="10"/>
      <c r="AE11" s="10"/>
      <c r="AF11" s="10"/>
      <c r="AG11" s="10"/>
      <c r="AH11" s="11"/>
      <c r="AI11" s="11">
        <f t="shared" si="3"/>
        <v>0</v>
      </c>
      <c r="AJ11" s="11">
        <f t="shared" si="3"/>
        <v>0</v>
      </c>
    </row>
    <row r="12" spans="1:36" x14ac:dyDescent="0.25">
      <c r="A12" s="15">
        <v>8</v>
      </c>
      <c r="B12" s="16" t="s">
        <v>23</v>
      </c>
      <c r="C12" s="17">
        <f>COUNTIF(J19:J861,8)</f>
        <v>17</v>
      </c>
      <c r="D12" s="17">
        <f>COUNTIF($Z$19:$Z$857,9)</f>
        <v>1</v>
      </c>
      <c r="E12" s="17">
        <f>COUNTIF($Z$19:$Z$857,108)</f>
        <v>4</v>
      </c>
      <c r="F12" s="17">
        <f t="shared" si="2"/>
        <v>5</v>
      </c>
      <c r="G12" s="15">
        <f t="shared" si="0"/>
        <v>12</v>
      </c>
      <c r="H12" s="21">
        <v>40</v>
      </c>
      <c r="I12" s="22"/>
      <c r="J12" s="19">
        <f t="shared" si="1"/>
        <v>8</v>
      </c>
      <c r="Z12" s="10"/>
      <c r="AA12" s="10"/>
      <c r="AB12" s="10"/>
      <c r="AC12" s="10"/>
      <c r="AD12" s="10"/>
      <c r="AE12" s="10"/>
      <c r="AF12" s="10"/>
      <c r="AG12" s="10"/>
      <c r="AH12" s="11"/>
      <c r="AI12" s="11">
        <f t="shared" si="3"/>
        <v>0</v>
      </c>
      <c r="AJ12" s="11">
        <f t="shared" si="3"/>
        <v>8</v>
      </c>
    </row>
    <row r="13" spans="1:36" x14ac:dyDescent="0.25">
      <c r="A13" s="15">
        <v>9</v>
      </c>
      <c r="B13" s="16" t="s">
        <v>23</v>
      </c>
      <c r="C13" s="17">
        <f>COUNTIF(J19:J862,9)</f>
        <v>0</v>
      </c>
      <c r="D13" s="17">
        <f>COUNTIF($Z$19:$Z$857,10)</f>
        <v>0</v>
      </c>
      <c r="E13" s="17">
        <f>COUNTIF($Z$19:$Z$857,109)</f>
        <v>0</v>
      </c>
      <c r="F13" s="17">
        <f t="shared" si="2"/>
        <v>0</v>
      </c>
      <c r="G13" s="15">
        <f t="shared" si="0"/>
        <v>0</v>
      </c>
      <c r="H13" s="21"/>
      <c r="I13" s="22"/>
      <c r="J13" s="19">
        <f t="shared" si="1"/>
        <v>0</v>
      </c>
      <c r="Z13" s="10"/>
      <c r="AA13" s="10"/>
      <c r="AB13" s="10"/>
      <c r="AC13" s="10"/>
      <c r="AD13" s="10"/>
      <c r="AE13" s="10"/>
      <c r="AF13" s="10"/>
      <c r="AG13" s="10"/>
      <c r="AH13" s="11"/>
      <c r="AI13" s="11">
        <f t="shared" si="3"/>
        <v>0</v>
      </c>
      <c r="AJ13" s="11">
        <f t="shared" si="3"/>
        <v>0</v>
      </c>
    </row>
    <row r="14" spans="1:36" x14ac:dyDescent="0.25">
      <c r="A14" s="15">
        <v>10</v>
      </c>
      <c r="B14" s="16" t="s">
        <v>23</v>
      </c>
      <c r="C14" s="17">
        <f>COUNTIF(J19:J863,10)</f>
        <v>0</v>
      </c>
      <c r="D14" s="17">
        <f>COUNTIF($Z$19:$Z$857,11)</f>
        <v>0</v>
      </c>
      <c r="E14" s="17">
        <f>COUNTIF($Z$19:$Z$857,110)</f>
        <v>0</v>
      </c>
      <c r="F14" s="17">
        <f t="shared" si="2"/>
        <v>0</v>
      </c>
      <c r="G14" s="15">
        <f t="shared" si="0"/>
        <v>0</v>
      </c>
      <c r="H14" s="21"/>
      <c r="I14" s="22"/>
      <c r="J14" s="19">
        <f t="shared" si="1"/>
        <v>0</v>
      </c>
      <c r="Z14" s="10"/>
      <c r="AA14" s="10"/>
      <c r="AB14" s="10"/>
      <c r="AC14" s="10"/>
      <c r="AD14" s="10"/>
      <c r="AE14" s="10"/>
      <c r="AF14" s="10"/>
      <c r="AG14" s="10"/>
      <c r="AH14" s="11"/>
      <c r="AI14" s="11">
        <f t="shared" si="3"/>
        <v>0</v>
      </c>
      <c r="AJ14" s="11">
        <f t="shared" si="3"/>
        <v>0</v>
      </c>
    </row>
    <row r="15" spans="1:36" x14ac:dyDescent="0.25">
      <c r="A15" s="15">
        <v>11</v>
      </c>
      <c r="B15" s="16" t="s">
        <v>23</v>
      </c>
      <c r="C15" s="17">
        <f>COUNTIF(J19:J864,11)</f>
        <v>0</v>
      </c>
      <c r="D15" s="17">
        <f>COUNTIF($Z$19:$Z$857,12)</f>
        <v>0</v>
      </c>
      <c r="E15" s="17">
        <f>COUNTIF($Z$19:$Z$857,111)</f>
        <v>0</v>
      </c>
      <c r="F15" s="17">
        <f t="shared" si="2"/>
        <v>0</v>
      </c>
      <c r="G15" s="15">
        <f t="shared" si="0"/>
        <v>0</v>
      </c>
      <c r="H15" s="21"/>
      <c r="I15" s="22"/>
      <c r="J15" s="19">
        <f t="shared" si="1"/>
        <v>0</v>
      </c>
      <c r="Z15" s="10"/>
      <c r="AA15" s="10"/>
      <c r="AB15" s="10"/>
      <c r="AC15" s="10"/>
      <c r="AD15" s="10"/>
      <c r="AE15" s="10"/>
      <c r="AF15" s="10"/>
      <c r="AG15" s="10"/>
      <c r="AH15" s="11"/>
      <c r="AI15" s="11">
        <f t="shared" si="3"/>
        <v>0</v>
      </c>
      <c r="AJ15" s="11">
        <f t="shared" si="3"/>
        <v>0</v>
      </c>
    </row>
    <row r="16" spans="1:36" x14ac:dyDescent="0.25">
      <c r="A16" s="29" t="s">
        <v>24</v>
      </c>
      <c r="B16" s="30"/>
      <c r="C16" s="17">
        <f>SUM(C8:C15)</f>
        <v>17</v>
      </c>
      <c r="D16" s="17">
        <f>COUNTIF($N$19:$N$20,"победитель")</f>
        <v>1</v>
      </c>
      <c r="E16" s="17">
        <f>COUNTIF($N$19:$N$20,"призер")</f>
        <v>1</v>
      </c>
      <c r="F16" s="17">
        <f t="shared" si="2"/>
        <v>2</v>
      </c>
      <c r="G16" s="23">
        <f>SUM(G8:G15)</f>
        <v>12</v>
      </c>
      <c r="H16" s="24"/>
      <c r="I16" s="25"/>
      <c r="J16" s="26">
        <f>SUM(J8:J15)</f>
        <v>8</v>
      </c>
      <c r="Z16" s="10"/>
      <c r="AA16" s="10"/>
      <c r="AB16" s="10"/>
      <c r="AC16" s="10"/>
      <c r="AD16" s="10"/>
      <c r="AE16" s="10"/>
      <c r="AF16" s="10"/>
      <c r="AG16" s="10"/>
      <c r="AH16" s="11"/>
      <c r="AI16" s="10"/>
      <c r="AJ16" s="10"/>
    </row>
    <row r="17" spans="1:36" x14ac:dyDescent="0.25">
      <c r="Z17" s="10"/>
      <c r="AA17" s="10"/>
      <c r="AB17" s="10"/>
      <c r="AC17" s="10"/>
      <c r="AD17" s="10"/>
      <c r="AE17" s="10"/>
      <c r="AF17" s="10"/>
      <c r="AG17" s="10"/>
      <c r="AH17" s="10"/>
      <c r="AI17" s="11"/>
      <c r="AJ17" s="10"/>
    </row>
    <row r="18" spans="1:36" ht="91.5" x14ac:dyDescent="0.25">
      <c r="A18" s="1" t="s">
        <v>0</v>
      </c>
      <c r="B18" s="1" t="s">
        <v>1</v>
      </c>
      <c r="C18" s="2" t="s">
        <v>2</v>
      </c>
      <c r="D18" s="2" t="s">
        <v>3</v>
      </c>
      <c r="E18" s="1" t="s">
        <v>4</v>
      </c>
      <c r="F18" s="1" t="s">
        <v>5</v>
      </c>
      <c r="G18" s="1" t="s">
        <v>6</v>
      </c>
      <c r="H18" s="1" t="s">
        <v>7</v>
      </c>
      <c r="I18" s="1" t="s">
        <v>8</v>
      </c>
      <c r="J18" s="3" t="s">
        <v>9</v>
      </c>
      <c r="K18" s="1" t="s">
        <v>10</v>
      </c>
      <c r="L18" s="1" t="s">
        <v>11</v>
      </c>
      <c r="M18" s="1" t="s">
        <v>12</v>
      </c>
      <c r="N18" s="1" t="s">
        <v>13</v>
      </c>
      <c r="Z18" s="10"/>
      <c r="AA18" s="10"/>
      <c r="AB18" s="10"/>
      <c r="AC18" s="10"/>
      <c r="AD18" s="10"/>
      <c r="AE18" s="10"/>
      <c r="AF18" s="10"/>
      <c r="AG18" s="10"/>
      <c r="AH18" s="10"/>
      <c r="AI18" s="12"/>
      <c r="AJ18" s="10"/>
    </row>
    <row r="19" spans="1:36" x14ac:dyDescent="0.25">
      <c r="A19" s="1">
        <v>1</v>
      </c>
      <c r="B19" s="4">
        <v>48</v>
      </c>
      <c r="C19" s="9" t="s">
        <v>134</v>
      </c>
      <c r="D19" s="9" t="s">
        <v>46</v>
      </c>
      <c r="E19" s="9" t="s">
        <v>103</v>
      </c>
      <c r="F19" s="9">
        <v>864043563</v>
      </c>
      <c r="G19" s="9" t="s">
        <v>33</v>
      </c>
      <c r="H19" s="5"/>
      <c r="I19" s="6">
        <v>8</v>
      </c>
      <c r="J19" s="6">
        <v>8</v>
      </c>
      <c r="K19" s="9">
        <v>28</v>
      </c>
      <c r="L19" s="7">
        <f>K19*100/(IF(J19=$A$8,$H$8,IF(J19=$A$9,$H$9,IF(J19=$A$10,$H$10,IF(J19=$A$11,$H$11,IF(J19=$A$12,$H$12,IF(J19=$A$13,$H$13,IF(J19=$A$14,$H$14,$H$15))))))))</f>
        <v>70</v>
      </c>
      <c r="M19" s="8" t="str">
        <f>IF(J19=4,RANK(L19,$AA$19:$AA$332,0)+COUNTIF($AA$1:AA18,AA19),"")&amp;IF(J19=5,RANK(L19,$AB$19:$AB$332,0)+COUNTIF($AB$1:AB18,AB19),"")&amp;IF(J19=6,RANK(L19,$AC$19:$AC$332,0)+COUNTIF($AC$1:AC18,AC19),"")&amp;IF(J19=7,RANK(L19,$AD$19:$AD$332,0)+COUNTIF($AD$1:AD18,AD19),"")&amp;IF(J19=8,RANK(L19,$AE$19:$AE$332,0)+COUNTIF($AE$1:AE18,AE19),"")&amp;IF(J19=9,RANK(L19,$AF$19:$AF$332,0)+COUNTIF($AF$1:AF18,AF19),"")&amp;IF(J19=10,RANK(L19,$AG$19:$AG$332,0)+COUNTIF($AG$1:AG18,AG19),"")&amp;IF(J19=11,RANK(L19,$AH$19:$AH$332,0)+COUNTIF($AH$1:AH18,AH19),"")</f>
        <v>1</v>
      </c>
      <c r="N19" s="9" t="s">
        <v>50</v>
      </c>
      <c r="Z19" s="10">
        <f>IF(N19="победитель",1+J19,IF(N19="призер",100+J19,""))</f>
        <v>9</v>
      </c>
      <c r="AA19" s="10" t="str">
        <f>IF(J19=4,L19,"")</f>
        <v/>
      </c>
      <c r="AB19" s="10" t="str">
        <f>IF(J19=5,L19,"")</f>
        <v/>
      </c>
      <c r="AC19" s="10" t="str">
        <f>IF(J19=6,L19,"")</f>
        <v/>
      </c>
      <c r="AD19" s="10" t="str">
        <f>IF(J19=7,L19,"")</f>
        <v/>
      </c>
      <c r="AE19" s="10">
        <f>IF(J19=8,L19,"")</f>
        <v>70</v>
      </c>
      <c r="AF19" s="10" t="str">
        <f>IF(J19=9,L19,"")</f>
        <v/>
      </c>
      <c r="AG19" s="10" t="str">
        <f>IF(J19=10,L19,"")</f>
        <v/>
      </c>
      <c r="AH19" s="10" t="str">
        <f>IF(J19=11,L19,"")</f>
        <v/>
      </c>
      <c r="AI19" s="13" t="str">
        <f>IF(J19=4,RANK(L19,$AA$19:$AA$332,0),"")&amp;IF(J19=5,RANK(L19,$AB$19:$AB$332,0),"")&amp;IF(J19=6,RANK(L19,$AC$19:$AC$332,0),"")&amp;IF(J19=7,RANK(L19,$AD$19:$AD$332,0),"")&amp;IF(J19=8,RANK(L19,$AE$19:$AE$332,0),"")&amp;IF(J19=9,RANK(L19,$AF$19:$AF$332,0),"")&amp;IF(J19=10,RANK(L19,$AG$19:$AG$332,0),"")&amp;IF(J19=11,RANK(L19,$AH$19:$AH$332,0),"")</f>
        <v>1</v>
      </c>
      <c r="AJ19" s="11">
        <f>AI19+1-1</f>
        <v>1</v>
      </c>
    </row>
    <row r="20" spans="1:36" x14ac:dyDescent="0.25">
      <c r="A20" s="1">
        <v>2</v>
      </c>
      <c r="B20" s="4">
        <v>48</v>
      </c>
      <c r="C20" s="9" t="s">
        <v>135</v>
      </c>
      <c r="D20" s="9" t="s">
        <v>136</v>
      </c>
      <c r="E20" s="9" t="s">
        <v>103</v>
      </c>
      <c r="F20" s="9">
        <v>2081302341</v>
      </c>
      <c r="G20" s="9" t="s">
        <v>33</v>
      </c>
      <c r="H20" s="27"/>
      <c r="I20" s="6">
        <v>8</v>
      </c>
      <c r="J20" s="6">
        <v>8</v>
      </c>
      <c r="K20" s="9">
        <v>27</v>
      </c>
      <c r="L20" s="7">
        <f t="shared" ref="L20:L21" si="4">K20*100/(IF(J20=$A$8,$H$8,IF(J20=$A$9,$H$9,IF(J20=$A$10,$H$10,IF(J20=$A$11,$H$11,IF(J20=$A$12,$H$12,IF(J20=$A$13,$H$13,IF(J20=$A$14,$H$14,$H$15))))))))</f>
        <v>67.5</v>
      </c>
      <c r="M20" s="8" t="str">
        <f>IF(J20=4,RANK(L20,$AA$19:$AA$332,0)+COUNTIF($AA$1:AA19,AA20),"")&amp;IF(J20=5,RANK(L20,$AB$19:$AB$332,0)+COUNTIF($AB$1:AB19,AB20),"")&amp;IF(J20=6,RANK(L20,$AC$19:$AC$332,0)+COUNTIF($AC$1:AC19,AC20),"")&amp;IF(J20=7,RANK(L20,$AD$19:$AD$332,0)+COUNTIF($AD$1:AD19,AD20),"")&amp;IF(J20=8,RANK(L20,$AE$19:$AE$332,0)+COUNTIF($AE$1:AE19,AE20),"")&amp;IF(J20=9,RANK(L20,$AF$19:$AF$332,0)+COUNTIF($AF$1:AF19,AF20),"")&amp;IF(J20=10,RANK(L20,$AG$19:$AG$332,0)+COUNTIF($AG$1:AG19,AG20),"")&amp;IF(J20=11,RANK(L20,$AH$19:$AH$332,0)+COUNTIF($AH$1:AH19,AH20),"")</f>
        <v>2</v>
      </c>
      <c r="N20" s="9" t="s">
        <v>171</v>
      </c>
      <c r="Z20" s="10">
        <f t="shared" ref="Z20:Z83" si="5">IF(N20="победитель",1+J20,IF(N20="призер",100+J20,""))</f>
        <v>108</v>
      </c>
      <c r="AA20" s="10" t="str">
        <f t="shared" ref="AA20:AA83" si="6">IF(J20=4,L20,"")</f>
        <v/>
      </c>
      <c r="AB20" s="10" t="str">
        <f t="shared" ref="AB20:AB83" si="7">IF(J20=5,L20,"")</f>
        <v/>
      </c>
      <c r="AC20" s="10" t="str">
        <f t="shared" ref="AC20:AC83" si="8">IF(J20=6,L20,"")</f>
        <v/>
      </c>
      <c r="AD20" s="10" t="str">
        <f t="shared" ref="AD20:AD83" si="9">IF(J20=7,L20,"")</f>
        <v/>
      </c>
      <c r="AE20" s="10">
        <f t="shared" ref="AE20:AE83" si="10">IF(J20=8,L20,"")</f>
        <v>67.5</v>
      </c>
      <c r="AF20" s="10" t="str">
        <f t="shared" ref="AF20:AF83" si="11">IF(J20=9,L20,"")</f>
        <v/>
      </c>
      <c r="AG20" s="10" t="str">
        <f t="shared" ref="AG20:AG83" si="12">IF(J20=10,L20,"")</f>
        <v/>
      </c>
      <c r="AH20" s="10" t="str">
        <f t="shared" ref="AH20:AH83" si="13">IF(J20=11,L20,"")</f>
        <v/>
      </c>
      <c r="AI20" s="13" t="str">
        <f t="shared" ref="AI20:AI83" si="14">IF(J20=4,RANK(L20,$AA$19:$AA$332,0),"")&amp;IF(J20=5,RANK(L20,$AB$19:$AB$332,0),"")&amp;IF(J20=6,RANK(L20,$AC$19:$AC$332,0),"")&amp;IF(J20=7,RANK(L20,$AD$19:$AD$332,0),"")&amp;IF(J20=8,RANK(L20,$AE$19:$AE$332,0),"")&amp;IF(J20=9,RANK(L20,$AF$19:$AF$332,0),"")&amp;IF(J20=10,RANK(L20,$AG$19:$AG$332,0),"")&amp;IF(J20=11,RANK(L20,$AH$19:$AH$332,0),"")</f>
        <v>2</v>
      </c>
      <c r="AJ20" s="11">
        <f t="shared" ref="AJ20:AJ83" si="15">AI20+1-1</f>
        <v>2</v>
      </c>
    </row>
    <row r="21" spans="1:36" x14ac:dyDescent="0.25">
      <c r="A21" s="1">
        <v>3</v>
      </c>
      <c r="B21" s="4">
        <v>48</v>
      </c>
      <c r="C21" s="9" t="s">
        <v>137</v>
      </c>
      <c r="D21" s="9" t="s">
        <v>138</v>
      </c>
      <c r="E21" s="9" t="s">
        <v>139</v>
      </c>
      <c r="F21" s="9">
        <v>1880684039</v>
      </c>
      <c r="G21" s="9" t="s">
        <v>33</v>
      </c>
      <c r="H21" s="27"/>
      <c r="I21" s="6">
        <v>8</v>
      </c>
      <c r="J21" s="6">
        <v>8</v>
      </c>
      <c r="K21" s="9">
        <v>26</v>
      </c>
      <c r="L21" s="7">
        <f t="shared" si="4"/>
        <v>65</v>
      </c>
      <c r="M21" s="8" t="str">
        <f>IF(J21=4,RANK(L21,$AA$19:$AA$332,0)+COUNTIF($AA$1:AA20,AA21),"")&amp;IF(J21=5,RANK(L21,$AB$19:$AB$332,0)+COUNTIF($AB$1:AB20,AB21),"")&amp;IF(J21=6,RANK(L21,$AC$19:$AC$332,0)+COUNTIF($AC$1:AC20,AC21),"")&amp;IF(J21=7,RANK(L21,$AD$19:$AD$332,0)+COUNTIF($AD$1:AD20,AD21),"")&amp;IF(J21=8,RANK(L21,$AE$19:$AE$332,0)+COUNTIF($AE$1:AE20,AE21),"")&amp;IF(J21=9,RANK(L21,$AF$19:$AF$332,0)+COUNTIF($AF$1:AF20,AF21),"")&amp;IF(J21=10,RANK(L21,$AG$19:$AG$332,0)+COUNTIF($AG$1:AG20,AG21),"")&amp;IF(J21=11,RANK(L21,$AH$19:$AH$332,0)+COUNTIF($AH$1:AH20,AH21),"")</f>
        <v>3</v>
      </c>
      <c r="N21" s="9" t="s">
        <v>171</v>
      </c>
      <c r="Z21" s="10">
        <f t="shared" si="5"/>
        <v>108</v>
      </c>
      <c r="AA21" s="10" t="str">
        <f t="shared" si="6"/>
        <v/>
      </c>
      <c r="AB21" s="10" t="str">
        <f t="shared" si="7"/>
        <v/>
      </c>
      <c r="AC21" s="10" t="str">
        <f t="shared" si="8"/>
        <v/>
      </c>
      <c r="AD21" s="10" t="str">
        <f t="shared" si="9"/>
        <v/>
      </c>
      <c r="AE21" s="10">
        <f t="shared" si="10"/>
        <v>65</v>
      </c>
      <c r="AF21" s="10" t="str">
        <f t="shared" si="11"/>
        <v/>
      </c>
      <c r="AG21" s="10" t="str">
        <f t="shared" si="12"/>
        <v/>
      </c>
      <c r="AH21" s="10" t="str">
        <f t="shared" si="13"/>
        <v/>
      </c>
      <c r="AI21" s="13" t="str">
        <f t="shared" si="14"/>
        <v>3</v>
      </c>
      <c r="AJ21" s="11">
        <f t="shared" si="15"/>
        <v>3</v>
      </c>
    </row>
    <row r="22" spans="1:36" x14ac:dyDescent="0.25">
      <c r="A22" s="1">
        <v>4</v>
      </c>
      <c r="B22" s="4">
        <v>48</v>
      </c>
      <c r="C22" s="9" t="s">
        <v>140</v>
      </c>
      <c r="D22" s="9" t="s">
        <v>105</v>
      </c>
      <c r="E22" s="9" t="s">
        <v>141</v>
      </c>
      <c r="F22" s="9">
        <v>970250584</v>
      </c>
      <c r="G22" s="9" t="s">
        <v>33</v>
      </c>
      <c r="H22" s="27"/>
      <c r="I22" s="6">
        <v>8</v>
      </c>
      <c r="J22" s="6">
        <v>8</v>
      </c>
      <c r="K22" s="9">
        <v>25</v>
      </c>
      <c r="L22" s="7">
        <f t="shared" ref="L22:L35" si="16">K22*100/(IF(J22=$A$8,$H$8,IF(J22=$A$9,$H$9,IF(J22=$A$10,$H$10,IF(J22=$A$11,$H$11,IF(J22=$A$12,$H$12,IF(J22=$A$13,$H$13,IF(J22=$A$14,$H$14,$H$15))))))))</f>
        <v>62.5</v>
      </c>
      <c r="M22" s="8" t="str">
        <f>IF(J22=4,RANK(L22,$AA$19:$AA$332,0)+COUNTIF($AA$1:AA21,AA22),"")&amp;IF(J22=5,RANK(L22,$AB$19:$AB$332,0)+COUNTIF($AB$1:AB21,AB22),"")&amp;IF(J22=6,RANK(L22,$AC$19:$AC$332,0)+COUNTIF($AC$1:AC21,AC22),"")&amp;IF(J22=7,RANK(L22,$AD$19:$AD$332,0)+COUNTIF($AD$1:AD21,AD22),"")&amp;IF(J22=8,RANK(L22,$AE$19:$AE$332,0)+COUNTIF($AE$1:AE21,AE22),"")&amp;IF(J22=9,RANK(L22,$AF$19:$AF$332,0)+COUNTIF($AF$1:AF21,AF22),"")&amp;IF(J22=10,RANK(L22,$AG$19:$AG$332,0)+COUNTIF($AG$1:AG21,AG22),"")&amp;IF(J22=11,RANK(L22,$AH$19:$AH$332,0)+COUNTIF($AH$1:AH21,AH22),"")</f>
        <v>4</v>
      </c>
      <c r="N22" s="9" t="s">
        <v>171</v>
      </c>
      <c r="Z22" s="10">
        <f t="shared" si="5"/>
        <v>108</v>
      </c>
      <c r="AA22" s="10" t="str">
        <f t="shared" si="6"/>
        <v/>
      </c>
      <c r="AB22" s="10" t="str">
        <f t="shared" si="7"/>
        <v/>
      </c>
      <c r="AC22" s="10" t="str">
        <f t="shared" si="8"/>
        <v/>
      </c>
      <c r="AD22" s="10" t="str">
        <f t="shared" si="9"/>
        <v/>
      </c>
      <c r="AE22" s="10">
        <f t="shared" si="10"/>
        <v>62.5</v>
      </c>
      <c r="AF22" s="10" t="str">
        <f t="shared" si="11"/>
        <v/>
      </c>
      <c r="AG22" s="10" t="str">
        <f t="shared" si="12"/>
        <v/>
      </c>
      <c r="AH22" s="10" t="str">
        <f t="shared" si="13"/>
        <v/>
      </c>
      <c r="AI22" s="13" t="str">
        <f t="shared" si="14"/>
        <v>4</v>
      </c>
      <c r="AJ22" s="11">
        <f t="shared" si="15"/>
        <v>4</v>
      </c>
    </row>
    <row r="23" spans="1:36" x14ac:dyDescent="0.25">
      <c r="A23" s="1">
        <v>5</v>
      </c>
      <c r="B23" s="4">
        <v>48</v>
      </c>
      <c r="C23" s="9" t="s">
        <v>142</v>
      </c>
      <c r="D23" s="9" t="s">
        <v>143</v>
      </c>
      <c r="E23" s="9" t="s">
        <v>144</v>
      </c>
      <c r="F23" s="9">
        <v>255050822</v>
      </c>
      <c r="G23" s="9" t="s">
        <v>33</v>
      </c>
      <c r="H23" s="27"/>
      <c r="I23" s="6">
        <v>8</v>
      </c>
      <c r="J23" s="6">
        <v>8</v>
      </c>
      <c r="K23" s="9">
        <v>23</v>
      </c>
      <c r="L23" s="7">
        <f t="shared" si="16"/>
        <v>57.5</v>
      </c>
      <c r="M23" s="8" t="str">
        <f>IF(J23=4,RANK(L23,$AA$19:$AA$332,0)+COUNTIF($AA$1:AA22,AA23),"")&amp;IF(J23=5,RANK(L23,$AB$19:$AB$332,0)+COUNTIF($AB$1:AB22,AB23),"")&amp;IF(J23=6,RANK(L23,$AC$19:$AC$332,0)+COUNTIF($AC$1:AC22,AC23),"")&amp;IF(J23=7,RANK(L23,$AD$19:$AD$332,0)+COUNTIF($AD$1:AD22,AD23),"")&amp;IF(J23=8,RANK(L23,$AE$19:$AE$332,0)+COUNTIF($AE$1:AE22,AE23),"")&amp;IF(J23=9,RANK(L23,$AF$19:$AF$332,0)+COUNTIF($AF$1:AF22,AF23),"")&amp;IF(J23=10,RANK(L23,$AG$19:$AG$332,0)+COUNTIF($AG$1:AG22,AG23),"")&amp;IF(J23=11,RANK(L23,$AH$19:$AH$332,0)+COUNTIF($AH$1:AH22,AH23),"")</f>
        <v>5</v>
      </c>
      <c r="N23" s="9" t="s">
        <v>171</v>
      </c>
      <c r="Z23" s="10">
        <f t="shared" si="5"/>
        <v>108</v>
      </c>
      <c r="AA23" s="10" t="str">
        <f t="shared" si="6"/>
        <v/>
      </c>
      <c r="AB23" s="10" t="str">
        <f t="shared" si="7"/>
        <v/>
      </c>
      <c r="AC23" s="10" t="str">
        <f t="shared" si="8"/>
        <v/>
      </c>
      <c r="AD23" s="10" t="str">
        <f t="shared" si="9"/>
        <v/>
      </c>
      <c r="AE23" s="10">
        <f t="shared" si="10"/>
        <v>57.5</v>
      </c>
      <c r="AF23" s="10" t="str">
        <f t="shared" si="11"/>
        <v/>
      </c>
      <c r="AG23" s="10" t="str">
        <f t="shared" si="12"/>
        <v/>
      </c>
      <c r="AH23" s="10" t="str">
        <f t="shared" si="13"/>
        <v/>
      </c>
      <c r="AI23" s="13" t="str">
        <f t="shared" si="14"/>
        <v>5</v>
      </c>
      <c r="AJ23" s="11">
        <f t="shared" si="15"/>
        <v>5</v>
      </c>
    </row>
    <row r="24" spans="1:36" x14ac:dyDescent="0.25">
      <c r="A24" s="1">
        <v>6</v>
      </c>
      <c r="B24" s="4">
        <v>48</v>
      </c>
      <c r="C24" s="9" t="s">
        <v>145</v>
      </c>
      <c r="D24" s="9" t="s">
        <v>146</v>
      </c>
      <c r="E24" s="9" t="s">
        <v>147</v>
      </c>
      <c r="F24" s="9">
        <v>1526190067</v>
      </c>
      <c r="G24" s="9" t="s">
        <v>33</v>
      </c>
      <c r="H24" s="27"/>
      <c r="I24" s="6">
        <v>8</v>
      </c>
      <c r="J24" s="6">
        <v>8</v>
      </c>
      <c r="K24" s="9">
        <v>20</v>
      </c>
      <c r="L24" s="7">
        <f t="shared" si="16"/>
        <v>50</v>
      </c>
      <c r="M24" s="8" t="str">
        <f>IF(J24=4,RANK(L24,$AA$19:$AA$332,0)+COUNTIF($AA$1:AA23,AA24),"")&amp;IF(J24=5,RANK(L24,$AB$19:$AB$332,0)+COUNTIF($AB$1:AB23,AB24),"")&amp;IF(J24=6,RANK(L24,$AC$19:$AC$332,0)+COUNTIF($AC$1:AC23,AC24),"")&amp;IF(J24=7,RANK(L24,$AD$19:$AD$332,0)+COUNTIF($AD$1:AD23,AD24),"")&amp;IF(J24=8,RANK(L24,$AE$19:$AE$332,0)+COUNTIF($AE$1:AE23,AE24),"")&amp;IF(J24=9,RANK(L24,$AF$19:$AF$332,0)+COUNTIF($AF$1:AF23,AF24),"")&amp;IF(J24=10,RANK(L24,$AG$19:$AG$332,0)+COUNTIF($AG$1:AG23,AG24),"")&amp;IF(J24=11,RANK(L24,$AH$19:$AH$332,0)+COUNTIF($AH$1:AH23,AH24),"")</f>
        <v>6</v>
      </c>
      <c r="N24" s="9" t="s">
        <v>51</v>
      </c>
      <c r="Z24" s="10" t="str">
        <f t="shared" si="5"/>
        <v/>
      </c>
      <c r="AA24" s="10" t="str">
        <f t="shared" si="6"/>
        <v/>
      </c>
      <c r="AB24" s="10" t="str">
        <f t="shared" si="7"/>
        <v/>
      </c>
      <c r="AC24" s="10" t="str">
        <f t="shared" si="8"/>
        <v/>
      </c>
      <c r="AD24" s="10" t="str">
        <f t="shared" si="9"/>
        <v/>
      </c>
      <c r="AE24" s="10">
        <f t="shared" si="10"/>
        <v>50</v>
      </c>
      <c r="AF24" s="10" t="str">
        <f t="shared" si="11"/>
        <v/>
      </c>
      <c r="AG24" s="10" t="str">
        <f t="shared" si="12"/>
        <v/>
      </c>
      <c r="AH24" s="10" t="str">
        <f t="shared" si="13"/>
        <v/>
      </c>
      <c r="AI24" s="13" t="str">
        <f t="shared" si="14"/>
        <v>6</v>
      </c>
      <c r="AJ24" s="11">
        <f t="shared" si="15"/>
        <v>6</v>
      </c>
    </row>
    <row r="25" spans="1:36" x14ac:dyDescent="0.25">
      <c r="A25" s="1">
        <v>7</v>
      </c>
      <c r="B25" s="4">
        <v>48</v>
      </c>
      <c r="C25" s="9" t="s">
        <v>148</v>
      </c>
      <c r="D25" s="9" t="s">
        <v>149</v>
      </c>
      <c r="E25" s="9" t="s">
        <v>32</v>
      </c>
      <c r="F25" s="9">
        <v>2242029907</v>
      </c>
      <c r="G25" s="9" t="s">
        <v>150</v>
      </c>
      <c r="H25" s="27"/>
      <c r="I25" s="6">
        <v>8</v>
      </c>
      <c r="J25" s="6">
        <v>8</v>
      </c>
      <c r="K25" s="9">
        <v>18</v>
      </c>
      <c r="L25" s="7">
        <f t="shared" si="16"/>
        <v>45</v>
      </c>
      <c r="M25" s="8" t="str">
        <f>IF(J25=4,RANK(L25,$AA$19:$AA$332,0)+COUNTIF($AA$1:AA24,AA25),"")&amp;IF(J25=5,RANK(L25,$AB$19:$AB$332,0)+COUNTIF($AB$1:AB24,AB25),"")&amp;IF(J25=6,RANK(L25,$AC$19:$AC$332,0)+COUNTIF($AC$1:AC24,AC25),"")&amp;IF(J25=7,RANK(L25,$AD$19:$AD$332,0)+COUNTIF($AD$1:AD24,AD25),"")&amp;IF(J25=8,RANK(L25,$AE$19:$AE$332,0)+COUNTIF($AE$1:AE24,AE25),"")&amp;IF(J25=9,RANK(L25,$AF$19:$AF$332,0)+COUNTIF($AF$1:AF24,AF25),"")&amp;IF(J25=10,RANK(L25,$AG$19:$AG$332,0)+COUNTIF($AG$1:AG24,AG25),"")&amp;IF(J25=11,RANK(L25,$AH$19:$AH$332,0)+COUNTIF($AH$1:AH24,AH25),"")</f>
        <v>7</v>
      </c>
      <c r="N25" s="9" t="s">
        <v>51</v>
      </c>
      <c r="Z25" s="10" t="str">
        <f t="shared" si="5"/>
        <v/>
      </c>
      <c r="AA25" s="10" t="str">
        <f t="shared" si="6"/>
        <v/>
      </c>
      <c r="AB25" s="10" t="str">
        <f t="shared" si="7"/>
        <v/>
      </c>
      <c r="AC25" s="10" t="str">
        <f t="shared" si="8"/>
        <v/>
      </c>
      <c r="AD25" s="10" t="str">
        <f t="shared" si="9"/>
        <v/>
      </c>
      <c r="AE25" s="10">
        <f t="shared" si="10"/>
        <v>45</v>
      </c>
      <c r="AF25" s="10" t="str">
        <f t="shared" si="11"/>
        <v/>
      </c>
      <c r="AG25" s="10" t="str">
        <f t="shared" si="12"/>
        <v/>
      </c>
      <c r="AH25" s="10" t="str">
        <f t="shared" si="13"/>
        <v/>
      </c>
      <c r="AI25" s="13" t="str">
        <f t="shared" si="14"/>
        <v>7</v>
      </c>
      <c r="AJ25" s="11">
        <f t="shared" si="15"/>
        <v>7</v>
      </c>
    </row>
    <row r="26" spans="1:36" x14ac:dyDescent="0.25">
      <c r="A26" s="1">
        <v>8</v>
      </c>
      <c r="B26" s="4">
        <v>48</v>
      </c>
      <c r="C26" s="9" t="s">
        <v>151</v>
      </c>
      <c r="D26" s="9" t="s">
        <v>152</v>
      </c>
      <c r="E26" s="9" t="s">
        <v>153</v>
      </c>
      <c r="F26" s="9">
        <v>465976560</v>
      </c>
      <c r="G26" s="9" t="s">
        <v>150</v>
      </c>
      <c r="H26" s="27"/>
      <c r="I26" s="6">
        <v>8</v>
      </c>
      <c r="J26" s="6">
        <v>8</v>
      </c>
      <c r="K26" s="9">
        <v>17</v>
      </c>
      <c r="L26" s="7">
        <f t="shared" si="16"/>
        <v>42.5</v>
      </c>
      <c r="M26" s="8" t="str">
        <f>IF(J26=4,RANK(L26,$AA$19:$AA$332,0)+COUNTIF($AA$1:AA25,AA26),"")&amp;IF(J26=5,RANK(L26,$AB$19:$AB$332,0)+COUNTIF($AB$1:AB25,AB26),"")&amp;IF(J26=6,RANK(L26,$AC$19:$AC$332,0)+COUNTIF($AC$1:AC25,AC26),"")&amp;IF(J26=7,RANK(L26,$AD$19:$AD$332,0)+COUNTIF($AD$1:AD25,AD26),"")&amp;IF(J26=8,RANK(L26,$AE$19:$AE$332,0)+COUNTIF($AE$1:AE25,AE26),"")&amp;IF(J26=9,RANK(L26,$AF$19:$AF$332,0)+COUNTIF($AF$1:AF25,AF26),"")&amp;IF(J26=10,RANK(L26,$AG$19:$AG$332,0)+COUNTIF($AG$1:AG25,AG26),"")&amp;IF(J26=11,RANK(L26,$AH$19:$AH$332,0)+COUNTIF($AH$1:AH25,AH26),"")</f>
        <v>8</v>
      </c>
      <c r="N26" s="9" t="s">
        <v>51</v>
      </c>
      <c r="Z26" s="10" t="str">
        <f t="shared" si="5"/>
        <v/>
      </c>
      <c r="AA26" s="10" t="str">
        <f t="shared" si="6"/>
        <v/>
      </c>
      <c r="AB26" s="10" t="str">
        <f t="shared" si="7"/>
        <v/>
      </c>
      <c r="AC26" s="10" t="str">
        <f t="shared" si="8"/>
        <v/>
      </c>
      <c r="AD26" s="10" t="str">
        <f t="shared" si="9"/>
        <v/>
      </c>
      <c r="AE26" s="10">
        <f t="shared" si="10"/>
        <v>42.5</v>
      </c>
      <c r="AF26" s="10" t="str">
        <f t="shared" si="11"/>
        <v/>
      </c>
      <c r="AG26" s="10" t="str">
        <f t="shared" si="12"/>
        <v/>
      </c>
      <c r="AH26" s="10" t="str">
        <f t="shared" si="13"/>
        <v/>
      </c>
      <c r="AI26" s="13" t="str">
        <f t="shared" si="14"/>
        <v>8</v>
      </c>
      <c r="AJ26" s="11">
        <f t="shared" si="15"/>
        <v>8</v>
      </c>
    </row>
    <row r="27" spans="1:36" x14ac:dyDescent="0.25">
      <c r="A27" s="1">
        <v>9</v>
      </c>
      <c r="B27" s="4">
        <v>48</v>
      </c>
      <c r="C27" s="9" t="s">
        <v>154</v>
      </c>
      <c r="D27" s="9" t="s">
        <v>26</v>
      </c>
      <c r="E27" s="9" t="s">
        <v>36</v>
      </c>
      <c r="F27" s="9">
        <v>401529150</v>
      </c>
      <c r="G27" s="9" t="s">
        <v>33</v>
      </c>
      <c r="H27" s="27"/>
      <c r="I27" s="6">
        <v>8</v>
      </c>
      <c r="J27" s="6">
        <v>8</v>
      </c>
      <c r="K27" s="9">
        <v>14</v>
      </c>
      <c r="L27" s="7">
        <f t="shared" si="16"/>
        <v>35</v>
      </c>
      <c r="M27" s="8" t="str">
        <f>IF(J27=4,RANK(L27,$AA$19:$AA$332,0)+COUNTIF($AA$1:AA26,AA27),"")&amp;IF(J27=5,RANK(L27,$AB$19:$AB$332,0)+COUNTIF($AB$1:AB26,AB27),"")&amp;IF(J27=6,RANK(L27,$AC$19:$AC$332,0)+COUNTIF($AC$1:AC26,AC27),"")&amp;IF(J27=7,RANK(L27,$AD$19:$AD$332,0)+COUNTIF($AD$1:AD26,AD27),"")&amp;IF(J27=8,RANK(L27,$AE$19:$AE$332,0)+COUNTIF($AE$1:AE26,AE27),"")&amp;IF(J27=9,RANK(L27,$AF$19:$AF$332,0)+COUNTIF($AF$1:AF26,AF27),"")&amp;IF(J27=10,RANK(L27,$AG$19:$AG$332,0)+COUNTIF($AG$1:AG26,AG27),"")&amp;IF(J27=11,RANK(L27,$AH$19:$AH$332,0)+COUNTIF($AH$1:AH26,AH27),"")</f>
        <v>9</v>
      </c>
      <c r="N27" s="9" t="s">
        <v>51</v>
      </c>
      <c r="Z27" s="10" t="str">
        <f t="shared" si="5"/>
        <v/>
      </c>
      <c r="AA27" s="10" t="str">
        <f t="shared" si="6"/>
        <v/>
      </c>
      <c r="AB27" s="10" t="str">
        <f t="shared" si="7"/>
        <v/>
      </c>
      <c r="AC27" s="10" t="str">
        <f t="shared" si="8"/>
        <v/>
      </c>
      <c r="AD27" s="10" t="str">
        <f t="shared" si="9"/>
        <v/>
      </c>
      <c r="AE27" s="10">
        <f t="shared" si="10"/>
        <v>35</v>
      </c>
      <c r="AF27" s="10" t="str">
        <f t="shared" si="11"/>
        <v/>
      </c>
      <c r="AG27" s="10" t="str">
        <f t="shared" si="12"/>
        <v/>
      </c>
      <c r="AH27" s="10" t="str">
        <f t="shared" si="13"/>
        <v/>
      </c>
      <c r="AI27" s="13" t="str">
        <f t="shared" si="14"/>
        <v>9</v>
      </c>
      <c r="AJ27" s="11">
        <f t="shared" si="15"/>
        <v>9</v>
      </c>
    </row>
    <row r="28" spans="1:36" x14ac:dyDescent="0.25">
      <c r="A28" s="1">
        <v>10</v>
      </c>
      <c r="B28" s="4">
        <v>48</v>
      </c>
      <c r="C28" s="9" t="s">
        <v>155</v>
      </c>
      <c r="D28" s="9" t="s">
        <v>156</v>
      </c>
      <c r="E28" s="9" t="s">
        <v>157</v>
      </c>
      <c r="F28" s="9">
        <v>2234209043</v>
      </c>
      <c r="G28" s="9" t="s">
        <v>33</v>
      </c>
      <c r="H28" s="27"/>
      <c r="I28" s="6">
        <v>8</v>
      </c>
      <c r="J28" s="6">
        <v>8</v>
      </c>
      <c r="K28" s="9">
        <v>14</v>
      </c>
      <c r="L28" s="7">
        <f t="shared" si="16"/>
        <v>35</v>
      </c>
      <c r="M28" s="8" t="str">
        <f>IF(J28=4,RANK(L28,$AA$19:$AA$332,0)+COUNTIF($AA$1:AA27,AA28),"")&amp;IF(J28=5,RANK(L28,$AB$19:$AB$332,0)+COUNTIF($AB$1:AB27,AB28),"")&amp;IF(J28=6,RANK(L28,$AC$19:$AC$332,0)+COUNTIF($AC$1:AC27,AC28),"")&amp;IF(J28=7,RANK(L28,$AD$19:$AD$332,0)+COUNTIF($AD$1:AD27,AD28),"")&amp;IF(J28=8,RANK(L28,$AE$19:$AE$332,0)+COUNTIF($AE$1:AE27,AE28),"")&amp;IF(J28=9,RANK(L28,$AF$19:$AF$332,0)+COUNTIF($AF$1:AF27,AF28),"")&amp;IF(J28=10,RANK(L28,$AG$19:$AG$332,0)+COUNTIF($AG$1:AG27,AG28),"")&amp;IF(J28=11,RANK(L28,$AH$19:$AH$332,0)+COUNTIF($AH$1:AH27,AH28),"")</f>
        <v>10</v>
      </c>
      <c r="N28" s="9" t="s">
        <v>51</v>
      </c>
      <c r="Z28" s="10" t="str">
        <f t="shared" si="5"/>
        <v/>
      </c>
      <c r="AA28" s="10" t="str">
        <f t="shared" si="6"/>
        <v/>
      </c>
      <c r="AB28" s="10" t="str">
        <f t="shared" si="7"/>
        <v/>
      </c>
      <c r="AC28" s="10" t="str">
        <f t="shared" si="8"/>
        <v/>
      </c>
      <c r="AD28" s="10" t="str">
        <f t="shared" si="9"/>
        <v/>
      </c>
      <c r="AE28" s="10">
        <f t="shared" si="10"/>
        <v>35</v>
      </c>
      <c r="AF28" s="10" t="str">
        <f t="shared" si="11"/>
        <v/>
      </c>
      <c r="AG28" s="10" t="str">
        <f t="shared" si="12"/>
        <v/>
      </c>
      <c r="AH28" s="10" t="str">
        <f t="shared" si="13"/>
        <v/>
      </c>
      <c r="AI28" s="13" t="str">
        <f t="shared" si="14"/>
        <v>9</v>
      </c>
      <c r="AJ28" s="11">
        <f t="shared" si="15"/>
        <v>9</v>
      </c>
    </row>
    <row r="29" spans="1:36" x14ac:dyDescent="0.25">
      <c r="A29" s="1">
        <v>11</v>
      </c>
      <c r="B29" s="4">
        <v>48</v>
      </c>
      <c r="C29" s="9" t="s">
        <v>158</v>
      </c>
      <c r="D29" s="9" t="s">
        <v>159</v>
      </c>
      <c r="E29" s="9" t="s">
        <v>103</v>
      </c>
      <c r="F29" s="9">
        <v>227137626</v>
      </c>
      <c r="G29" s="9" t="s">
        <v>33</v>
      </c>
      <c r="H29" s="27"/>
      <c r="I29" s="6">
        <v>8</v>
      </c>
      <c r="J29" s="6">
        <v>8</v>
      </c>
      <c r="K29" s="9">
        <v>14</v>
      </c>
      <c r="L29" s="7">
        <f t="shared" si="16"/>
        <v>35</v>
      </c>
      <c r="M29" s="8" t="str">
        <f>IF(J29=4,RANK(L29,$AA$19:$AA$332,0)+COUNTIF($AA$1:AA28,AA29),"")&amp;IF(J29=5,RANK(L29,$AB$19:$AB$332,0)+COUNTIF($AB$1:AB28,AB29),"")&amp;IF(J29=6,RANK(L29,$AC$19:$AC$332,0)+COUNTIF($AC$1:AC28,AC29),"")&amp;IF(J29=7,RANK(L29,$AD$19:$AD$332,0)+COUNTIF($AD$1:AD28,AD29),"")&amp;IF(J29=8,RANK(L29,$AE$19:$AE$332,0)+COUNTIF($AE$1:AE28,AE29),"")&amp;IF(J29=9,RANK(L29,$AF$19:$AF$332,0)+COUNTIF($AF$1:AF28,AF29),"")&amp;IF(J29=10,RANK(L29,$AG$19:$AG$332,0)+COUNTIF($AG$1:AG28,AG29),"")&amp;IF(J29=11,RANK(L29,$AH$19:$AH$332,0)+COUNTIF($AH$1:AH28,AH29),"")</f>
        <v>11</v>
      </c>
      <c r="N29" s="9" t="s">
        <v>51</v>
      </c>
      <c r="Z29" s="10" t="str">
        <f t="shared" si="5"/>
        <v/>
      </c>
      <c r="AA29" s="10" t="str">
        <f t="shared" si="6"/>
        <v/>
      </c>
      <c r="AB29" s="10" t="str">
        <f t="shared" si="7"/>
        <v/>
      </c>
      <c r="AC29" s="10" t="str">
        <f t="shared" si="8"/>
        <v/>
      </c>
      <c r="AD29" s="10" t="str">
        <f t="shared" si="9"/>
        <v/>
      </c>
      <c r="AE29" s="10">
        <f t="shared" si="10"/>
        <v>35</v>
      </c>
      <c r="AF29" s="10" t="str">
        <f t="shared" si="11"/>
        <v/>
      </c>
      <c r="AG29" s="10" t="str">
        <f t="shared" si="12"/>
        <v/>
      </c>
      <c r="AH29" s="10" t="str">
        <f t="shared" si="13"/>
        <v/>
      </c>
      <c r="AI29" s="13" t="str">
        <f t="shared" si="14"/>
        <v>9</v>
      </c>
      <c r="AJ29" s="11">
        <f t="shared" si="15"/>
        <v>9</v>
      </c>
    </row>
    <row r="30" spans="1:36" x14ac:dyDescent="0.25">
      <c r="A30" s="1">
        <v>12</v>
      </c>
      <c r="B30" s="4">
        <v>48</v>
      </c>
      <c r="C30" s="9" t="s">
        <v>160</v>
      </c>
      <c r="D30" s="9" t="s">
        <v>161</v>
      </c>
      <c r="E30" s="9" t="s">
        <v>162</v>
      </c>
      <c r="F30" s="9">
        <v>2196125281</v>
      </c>
      <c r="G30" s="9" t="s">
        <v>33</v>
      </c>
      <c r="H30" s="27"/>
      <c r="I30" s="6">
        <v>8</v>
      </c>
      <c r="J30" s="6">
        <v>8</v>
      </c>
      <c r="K30" s="9">
        <v>14</v>
      </c>
      <c r="L30" s="7">
        <f t="shared" si="16"/>
        <v>35</v>
      </c>
      <c r="M30" s="8" t="str">
        <f>IF(J30=4,RANK(L30,$AA$19:$AA$332,0)+COUNTIF($AA$1:AA29,AA30),"")&amp;IF(J30=5,RANK(L30,$AB$19:$AB$332,0)+COUNTIF($AB$1:AB29,AB30),"")&amp;IF(J30=6,RANK(L30,$AC$19:$AC$332,0)+COUNTIF($AC$1:AC29,AC30),"")&amp;IF(J30=7,RANK(L30,$AD$19:$AD$332,0)+COUNTIF($AD$1:AD29,AD30),"")&amp;IF(J30=8,RANK(L30,$AE$19:$AE$332,0)+COUNTIF($AE$1:AE29,AE30),"")&amp;IF(J30=9,RANK(L30,$AF$19:$AF$332,0)+COUNTIF($AF$1:AF29,AF30),"")&amp;IF(J30=10,RANK(L30,$AG$19:$AG$332,0)+COUNTIF($AG$1:AG29,AG30),"")&amp;IF(J30=11,RANK(L30,$AH$19:$AH$332,0)+COUNTIF($AH$1:AH29,AH30),"")</f>
        <v>12</v>
      </c>
      <c r="N30" s="9" t="s">
        <v>51</v>
      </c>
      <c r="Z30" s="10" t="str">
        <f t="shared" si="5"/>
        <v/>
      </c>
      <c r="AA30" s="10" t="str">
        <f t="shared" si="6"/>
        <v/>
      </c>
      <c r="AB30" s="10" t="str">
        <f t="shared" si="7"/>
        <v/>
      </c>
      <c r="AC30" s="10" t="str">
        <f t="shared" si="8"/>
        <v/>
      </c>
      <c r="AD30" s="10" t="str">
        <f t="shared" si="9"/>
        <v/>
      </c>
      <c r="AE30" s="10">
        <f t="shared" si="10"/>
        <v>35</v>
      </c>
      <c r="AF30" s="10" t="str">
        <f t="shared" si="11"/>
        <v/>
      </c>
      <c r="AG30" s="10" t="str">
        <f t="shared" si="12"/>
        <v/>
      </c>
      <c r="AH30" s="10" t="str">
        <f t="shared" si="13"/>
        <v/>
      </c>
      <c r="AI30" s="13" t="str">
        <f t="shared" si="14"/>
        <v>9</v>
      </c>
      <c r="AJ30" s="11">
        <f t="shared" si="15"/>
        <v>9</v>
      </c>
    </row>
    <row r="31" spans="1:36" x14ac:dyDescent="0.25">
      <c r="A31" s="1">
        <v>13</v>
      </c>
      <c r="B31" s="4">
        <v>48</v>
      </c>
      <c r="C31" s="9" t="s">
        <v>163</v>
      </c>
      <c r="D31" s="9" t="s">
        <v>136</v>
      </c>
      <c r="E31" s="9" t="s">
        <v>70</v>
      </c>
      <c r="F31" s="9">
        <v>4059259057</v>
      </c>
      <c r="G31" s="9" t="s">
        <v>150</v>
      </c>
      <c r="H31" s="27"/>
      <c r="I31" s="6">
        <v>8</v>
      </c>
      <c r="J31" s="6">
        <v>8</v>
      </c>
      <c r="K31" s="9">
        <v>13</v>
      </c>
      <c r="L31" s="7">
        <f t="shared" si="16"/>
        <v>32.5</v>
      </c>
      <c r="M31" s="8" t="str">
        <f>IF(J31=4,RANK(L31,$AA$19:$AA$332,0)+COUNTIF($AA$1:AA30,AA31),"")&amp;IF(J31=5,RANK(L31,$AB$19:$AB$332,0)+COUNTIF($AB$1:AB30,AB31),"")&amp;IF(J31=6,RANK(L31,$AC$19:$AC$332,0)+COUNTIF($AC$1:AC30,AC31),"")&amp;IF(J31=7,RANK(L31,$AD$19:$AD$332,0)+COUNTIF($AD$1:AD30,AD31),"")&amp;IF(J31=8,RANK(L31,$AE$19:$AE$332,0)+COUNTIF($AE$1:AE30,AE31),"")&amp;IF(J31=9,RANK(L31,$AF$19:$AF$332,0)+COUNTIF($AF$1:AF30,AF31),"")&amp;IF(J31=10,RANK(L31,$AG$19:$AG$332,0)+COUNTIF($AG$1:AG30,AG31),"")&amp;IF(J31=11,RANK(L31,$AH$19:$AH$332,0)+COUNTIF($AH$1:AH30,AH31),"")</f>
        <v>13</v>
      </c>
      <c r="N31" s="9" t="s">
        <v>51</v>
      </c>
      <c r="Z31" s="10" t="str">
        <f t="shared" si="5"/>
        <v/>
      </c>
      <c r="AA31" s="10" t="str">
        <f t="shared" si="6"/>
        <v/>
      </c>
      <c r="AB31" s="10" t="str">
        <f t="shared" si="7"/>
        <v/>
      </c>
      <c r="AC31" s="10" t="str">
        <f t="shared" si="8"/>
        <v/>
      </c>
      <c r="AD31" s="10" t="str">
        <f t="shared" si="9"/>
        <v/>
      </c>
      <c r="AE31" s="10">
        <f t="shared" si="10"/>
        <v>32.5</v>
      </c>
      <c r="AF31" s="10" t="str">
        <f t="shared" si="11"/>
        <v/>
      </c>
      <c r="AG31" s="10" t="str">
        <f t="shared" si="12"/>
        <v/>
      </c>
      <c r="AH31" s="10" t="str">
        <f t="shared" si="13"/>
        <v/>
      </c>
      <c r="AI31" s="13" t="str">
        <f t="shared" si="14"/>
        <v>13</v>
      </c>
      <c r="AJ31" s="11">
        <f t="shared" si="15"/>
        <v>13</v>
      </c>
    </row>
    <row r="32" spans="1:36" x14ac:dyDescent="0.25">
      <c r="A32" s="1">
        <v>14</v>
      </c>
      <c r="B32" s="4">
        <v>48</v>
      </c>
      <c r="C32" s="9" t="s">
        <v>164</v>
      </c>
      <c r="D32" s="9" t="s">
        <v>136</v>
      </c>
      <c r="E32" s="9" t="s">
        <v>67</v>
      </c>
      <c r="F32" s="9">
        <v>1237200343</v>
      </c>
      <c r="G32" s="9" t="s">
        <v>33</v>
      </c>
      <c r="H32" s="27"/>
      <c r="I32" s="6">
        <v>8</v>
      </c>
      <c r="J32" s="6">
        <v>8</v>
      </c>
      <c r="K32" s="9">
        <v>11</v>
      </c>
      <c r="L32" s="7">
        <f t="shared" si="16"/>
        <v>27.5</v>
      </c>
      <c r="M32" s="8" t="str">
        <f>IF(J32=4,RANK(L32,$AA$19:$AA$332,0)+COUNTIF($AA$1:AA31,AA32),"")&amp;IF(J32=5,RANK(L32,$AB$19:$AB$332,0)+COUNTIF($AB$1:AB31,AB32),"")&amp;IF(J32=6,RANK(L32,$AC$19:$AC$332,0)+COUNTIF($AC$1:AC31,AC32),"")&amp;IF(J32=7,RANK(L32,$AD$19:$AD$332,0)+COUNTIF($AD$1:AD31,AD32),"")&amp;IF(J32=8,RANK(L32,$AE$19:$AE$332,0)+COUNTIF($AE$1:AE31,AE32),"")&amp;IF(J32=9,RANK(L32,$AF$19:$AF$332,0)+COUNTIF($AF$1:AF31,AF32),"")&amp;IF(J32=10,RANK(L32,$AG$19:$AG$332,0)+COUNTIF($AG$1:AG31,AG32),"")&amp;IF(J32=11,RANK(L32,$AH$19:$AH$332,0)+COUNTIF($AH$1:AH31,AH32),"")</f>
        <v>14</v>
      </c>
      <c r="N32" s="9" t="s">
        <v>51</v>
      </c>
      <c r="Z32" s="10" t="str">
        <f t="shared" si="5"/>
        <v/>
      </c>
      <c r="AA32" s="10" t="str">
        <f t="shared" si="6"/>
        <v/>
      </c>
      <c r="AB32" s="10" t="str">
        <f t="shared" si="7"/>
        <v/>
      </c>
      <c r="AC32" s="10" t="str">
        <f t="shared" si="8"/>
        <v/>
      </c>
      <c r="AD32" s="10" t="str">
        <f t="shared" si="9"/>
        <v/>
      </c>
      <c r="AE32" s="10">
        <f t="shared" si="10"/>
        <v>27.5</v>
      </c>
      <c r="AF32" s="10" t="str">
        <f t="shared" si="11"/>
        <v/>
      </c>
      <c r="AG32" s="10" t="str">
        <f t="shared" si="12"/>
        <v/>
      </c>
      <c r="AH32" s="10" t="str">
        <f t="shared" si="13"/>
        <v/>
      </c>
      <c r="AI32" s="13" t="str">
        <f t="shared" si="14"/>
        <v>14</v>
      </c>
      <c r="AJ32" s="11">
        <f t="shared" si="15"/>
        <v>14</v>
      </c>
    </row>
    <row r="33" spans="1:36" x14ac:dyDescent="0.25">
      <c r="A33" s="1">
        <v>15</v>
      </c>
      <c r="B33" s="4">
        <v>48</v>
      </c>
      <c r="C33" s="9" t="s">
        <v>165</v>
      </c>
      <c r="D33" s="9" t="s">
        <v>31</v>
      </c>
      <c r="E33" s="9" t="s">
        <v>67</v>
      </c>
      <c r="F33" s="9">
        <v>1625076979</v>
      </c>
      <c r="G33" s="9" t="s">
        <v>28</v>
      </c>
      <c r="H33" s="27"/>
      <c r="I33" s="6">
        <v>8</v>
      </c>
      <c r="J33" s="6">
        <v>8</v>
      </c>
      <c r="K33" s="9">
        <v>8</v>
      </c>
      <c r="L33" s="7">
        <f t="shared" si="16"/>
        <v>20</v>
      </c>
      <c r="M33" s="8" t="str">
        <f>IF(J33=4,RANK(L33,$AA$19:$AA$332,0)+COUNTIF($AA$1:AA32,AA33),"")&amp;IF(J33=5,RANK(L33,$AB$19:$AB$332,0)+COUNTIF($AB$1:AB32,AB33),"")&amp;IF(J33=6,RANK(L33,$AC$19:$AC$332,0)+COUNTIF($AC$1:AC32,AC33),"")&amp;IF(J33=7,RANK(L33,$AD$19:$AD$332,0)+COUNTIF($AD$1:AD32,AD33),"")&amp;IF(J33=8,RANK(L33,$AE$19:$AE$332,0)+COUNTIF($AE$1:AE32,AE33),"")&amp;IF(J33=9,RANK(L33,$AF$19:$AF$332,0)+COUNTIF($AF$1:AF32,AF33),"")&amp;IF(J33=10,RANK(L33,$AG$19:$AG$332,0)+COUNTIF($AG$1:AG32,AG33),"")&amp;IF(J33=11,RANK(L33,$AH$19:$AH$332,0)+COUNTIF($AH$1:AH32,AH33),"")</f>
        <v>15</v>
      </c>
      <c r="N33" s="9" t="s">
        <v>51</v>
      </c>
      <c r="Z33" s="10" t="str">
        <f t="shared" si="5"/>
        <v/>
      </c>
      <c r="AA33" s="10" t="str">
        <f t="shared" si="6"/>
        <v/>
      </c>
      <c r="AB33" s="10" t="str">
        <f t="shared" si="7"/>
        <v/>
      </c>
      <c r="AC33" s="10" t="str">
        <f t="shared" si="8"/>
        <v/>
      </c>
      <c r="AD33" s="10" t="str">
        <f t="shared" si="9"/>
        <v/>
      </c>
      <c r="AE33" s="10">
        <f t="shared" si="10"/>
        <v>20</v>
      </c>
      <c r="AF33" s="10" t="str">
        <f t="shared" si="11"/>
        <v/>
      </c>
      <c r="AG33" s="10" t="str">
        <f t="shared" si="12"/>
        <v/>
      </c>
      <c r="AH33" s="10" t="str">
        <f t="shared" si="13"/>
        <v/>
      </c>
      <c r="AI33" s="13" t="str">
        <f t="shared" si="14"/>
        <v>15</v>
      </c>
      <c r="AJ33" s="11">
        <f t="shared" si="15"/>
        <v>15</v>
      </c>
    </row>
    <row r="34" spans="1:36" x14ac:dyDescent="0.25">
      <c r="A34" s="1">
        <v>16</v>
      </c>
      <c r="B34" s="4">
        <v>48</v>
      </c>
      <c r="C34" s="9" t="s">
        <v>166</v>
      </c>
      <c r="D34" s="9" t="s">
        <v>123</v>
      </c>
      <c r="E34" s="9" t="s">
        <v>167</v>
      </c>
      <c r="F34" s="9">
        <v>3468790069</v>
      </c>
      <c r="G34" s="9" t="s">
        <v>33</v>
      </c>
      <c r="H34" s="27"/>
      <c r="I34" s="6">
        <v>8</v>
      </c>
      <c r="J34" s="6">
        <v>8</v>
      </c>
      <c r="K34" s="9">
        <v>6</v>
      </c>
      <c r="L34" s="7">
        <f t="shared" si="16"/>
        <v>15</v>
      </c>
      <c r="M34" s="8" t="str">
        <f>IF(J34=4,RANK(L34,$AA$19:$AA$332,0)+COUNTIF($AA$1:AA33,AA34),"")&amp;IF(J34=5,RANK(L34,$AB$19:$AB$332,0)+COUNTIF($AB$1:AB33,AB34),"")&amp;IF(J34=6,RANK(L34,$AC$19:$AC$332,0)+COUNTIF($AC$1:AC33,AC34),"")&amp;IF(J34=7,RANK(L34,$AD$19:$AD$332,0)+COUNTIF($AD$1:AD33,AD34),"")&amp;IF(J34=8,RANK(L34,$AE$19:$AE$332,0)+COUNTIF($AE$1:AE33,AE34),"")&amp;IF(J34=9,RANK(L34,$AF$19:$AF$332,0)+COUNTIF($AF$1:AF33,AF34),"")&amp;IF(J34=10,RANK(L34,$AG$19:$AG$332,0)+COUNTIF($AG$1:AG33,AG34),"")&amp;IF(J34=11,RANK(L34,$AH$19:$AH$332,0)+COUNTIF($AH$1:AH33,AH34),"")</f>
        <v>16</v>
      </c>
      <c r="N34" s="9" t="s">
        <v>51</v>
      </c>
      <c r="Z34" s="10" t="str">
        <f t="shared" si="5"/>
        <v/>
      </c>
      <c r="AA34" s="10" t="str">
        <f t="shared" si="6"/>
        <v/>
      </c>
      <c r="AB34" s="10" t="str">
        <f t="shared" si="7"/>
        <v/>
      </c>
      <c r="AC34" s="10" t="str">
        <f t="shared" si="8"/>
        <v/>
      </c>
      <c r="AD34" s="10" t="str">
        <f t="shared" si="9"/>
        <v/>
      </c>
      <c r="AE34" s="10">
        <f t="shared" si="10"/>
        <v>15</v>
      </c>
      <c r="AF34" s="10" t="str">
        <f t="shared" si="11"/>
        <v/>
      </c>
      <c r="AG34" s="10" t="str">
        <f t="shared" si="12"/>
        <v/>
      </c>
      <c r="AH34" s="10" t="str">
        <f t="shared" si="13"/>
        <v/>
      </c>
      <c r="AI34" s="13" t="str">
        <f t="shared" si="14"/>
        <v>16</v>
      </c>
      <c r="AJ34" s="11">
        <f t="shared" si="15"/>
        <v>16</v>
      </c>
    </row>
    <row r="35" spans="1:36" x14ac:dyDescent="0.25">
      <c r="A35" s="1">
        <v>17</v>
      </c>
      <c r="B35" s="4">
        <v>48</v>
      </c>
      <c r="C35" s="9" t="s">
        <v>168</v>
      </c>
      <c r="D35" s="9" t="s">
        <v>169</v>
      </c>
      <c r="E35" s="9" t="s">
        <v>170</v>
      </c>
      <c r="F35" s="9">
        <v>2347817761</v>
      </c>
      <c r="G35" s="9" t="s">
        <v>33</v>
      </c>
      <c r="H35" s="27"/>
      <c r="I35" s="6">
        <v>8</v>
      </c>
      <c r="J35" s="6">
        <v>8</v>
      </c>
      <c r="K35" s="9">
        <v>2</v>
      </c>
      <c r="L35" s="7">
        <f t="shared" si="16"/>
        <v>5</v>
      </c>
      <c r="M35" s="8" t="str">
        <f>IF(J35=4,RANK(L35,$AA$19:$AA$332,0)+COUNTIF($AA$1:AA34,AA35),"")&amp;IF(J35=5,RANK(L35,$AB$19:$AB$332,0)+COUNTIF($AB$1:AB34,AB35),"")&amp;IF(J35=6,RANK(L35,$AC$19:$AC$332,0)+COUNTIF($AC$1:AC34,AC35),"")&amp;IF(J35=7,RANK(L35,$AD$19:$AD$332,0)+COUNTIF($AD$1:AD34,AD35),"")&amp;IF(J35=8,RANK(L35,$AE$19:$AE$332,0)+COUNTIF($AE$1:AE34,AE35),"")&amp;IF(J35=9,RANK(L35,$AF$19:$AF$332,0)+COUNTIF($AF$1:AF34,AF35),"")&amp;IF(J35=10,RANK(L35,$AG$19:$AG$332,0)+COUNTIF($AG$1:AG34,AG35),"")&amp;IF(J35=11,RANK(L35,$AH$19:$AH$332,0)+COUNTIF($AH$1:AH34,AH35),"")</f>
        <v>17</v>
      </c>
      <c r="N35" s="9" t="s">
        <v>51</v>
      </c>
      <c r="Z35" s="10" t="str">
        <f t="shared" si="5"/>
        <v/>
      </c>
      <c r="AA35" s="10" t="str">
        <f t="shared" si="6"/>
        <v/>
      </c>
      <c r="AB35" s="10" t="str">
        <f t="shared" si="7"/>
        <v/>
      </c>
      <c r="AC35" s="10" t="str">
        <f t="shared" si="8"/>
        <v/>
      </c>
      <c r="AD35" s="10" t="str">
        <f t="shared" si="9"/>
        <v/>
      </c>
      <c r="AE35" s="10">
        <f t="shared" si="10"/>
        <v>5</v>
      </c>
      <c r="AF35" s="10" t="str">
        <f t="shared" si="11"/>
        <v/>
      </c>
      <c r="AG35" s="10" t="str">
        <f t="shared" si="12"/>
        <v/>
      </c>
      <c r="AH35" s="10" t="str">
        <f t="shared" si="13"/>
        <v/>
      </c>
      <c r="AI35" s="13" t="str">
        <f t="shared" si="14"/>
        <v>17</v>
      </c>
      <c r="AJ35" s="11">
        <f t="shared" si="15"/>
        <v>17</v>
      </c>
    </row>
    <row r="36" spans="1:36" x14ac:dyDescent="0.25">
      <c r="Z36" s="10" t="str">
        <f t="shared" si="5"/>
        <v/>
      </c>
      <c r="AA36" s="10" t="str">
        <f t="shared" si="6"/>
        <v/>
      </c>
      <c r="AB36" s="10" t="str">
        <f t="shared" si="7"/>
        <v/>
      </c>
      <c r="AC36" s="10" t="str">
        <f t="shared" si="8"/>
        <v/>
      </c>
      <c r="AD36" s="10" t="str">
        <f t="shared" si="9"/>
        <v/>
      </c>
      <c r="AE36" s="10" t="str">
        <f t="shared" si="10"/>
        <v/>
      </c>
      <c r="AF36" s="10" t="str">
        <f t="shared" si="11"/>
        <v/>
      </c>
      <c r="AG36" s="10" t="str">
        <f t="shared" si="12"/>
        <v/>
      </c>
      <c r="AH36" s="10" t="str">
        <f t="shared" si="13"/>
        <v/>
      </c>
      <c r="AI36" s="13" t="str">
        <f t="shared" si="14"/>
        <v/>
      </c>
      <c r="AJ36" s="11" t="e">
        <f t="shared" si="15"/>
        <v>#VALUE!</v>
      </c>
    </row>
    <row r="37" spans="1:36" x14ac:dyDescent="0.25">
      <c r="Z37" s="10" t="str">
        <f t="shared" si="5"/>
        <v/>
      </c>
      <c r="AA37" s="10" t="str">
        <f t="shared" si="6"/>
        <v/>
      </c>
      <c r="AB37" s="10" t="str">
        <f t="shared" si="7"/>
        <v/>
      </c>
      <c r="AC37" s="10" t="str">
        <f t="shared" si="8"/>
        <v/>
      </c>
      <c r="AD37" s="10" t="str">
        <f t="shared" si="9"/>
        <v/>
      </c>
      <c r="AE37" s="10" t="str">
        <f t="shared" si="10"/>
        <v/>
      </c>
      <c r="AF37" s="10" t="str">
        <f t="shared" si="11"/>
        <v/>
      </c>
      <c r="AG37" s="10" t="str">
        <f t="shared" si="12"/>
        <v/>
      </c>
      <c r="AH37" s="10" t="str">
        <f t="shared" si="13"/>
        <v/>
      </c>
      <c r="AI37" s="13" t="str">
        <f t="shared" si="14"/>
        <v/>
      </c>
      <c r="AJ37" s="11" t="e">
        <f t="shared" si="15"/>
        <v>#VALUE!</v>
      </c>
    </row>
    <row r="38" spans="1:36" x14ac:dyDescent="0.25">
      <c r="Z38" s="10" t="str">
        <f t="shared" si="5"/>
        <v/>
      </c>
      <c r="AA38" s="10" t="str">
        <f t="shared" si="6"/>
        <v/>
      </c>
      <c r="AB38" s="10" t="str">
        <f t="shared" si="7"/>
        <v/>
      </c>
      <c r="AC38" s="10" t="str">
        <f t="shared" si="8"/>
        <v/>
      </c>
      <c r="AD38" s="10" t="str">
        <f t="shared" si="9"/>
        <v/>
      </c>
      <c r="AE38" s="10" t="str">
        <f t="shared" si="10"/>
        <v/>
      </c>
      <c r="AF38" s="10" t="str">
        <f t="shared" si="11"/>
        <v/>
      </c>
      <c r="AG38" s="10" t="str">
        <f t="shared" si="12"/>
        <v/>
      </c>
      <c r="AH38" s="10" t="str">
        <f t="shared" si="13"/>
        <v/>
      </c>
      <c r="AI38" s="13" t="str">
        <f t="shared" si="14"/>
        <v/>
      </c>
      <c r="AJ38" s="11" t="e">
        <f t="shared" si="15"/>
        <v>#VALUE!</v>
      </c>
    </row>
    <row r="39" spans="1:36" x14ac:dyDescent="0.25">
      <c r="Z39" s="10" t="str">
        <f t="shared" si="5"/>
        <v/>
      </c>
      <c r="AA39" s="10" t="str">
        <f t="shared" si="6"/>
        <v/>
      </c>
      <c r="AB39" s="10" t="str">
        <f t="shared" si="7"/>
        <v/>
      </c>
      <c r="AC39" s="10" t="str">
        <f t="shared" si="8"/>
        <v/>
      </c>
      <c r="AD39" s="10" t="str">
        <f t="shared" si="9"/>
        <v/>
      </c>
      <c r="AE39" s="10" t="str">
        <f t="shared" si="10"/>
        <v/>
      </c>
      <c r="AF39" s="10" t="str">
        <f t="shared" si="11"/>
        <v/>
      </c>
      <c r="AG39" s="10" t="str">
        <f t="shared" si="12"/>
        <v/>
      </c>
      <c r="AH39" s="10" t="str">
        <f t="shared" si="13"/>
        <v/>
      </c>
      <c r="AI39" s="13" t="str">
        <f t="shared" si="14"/>
        <v/>
      </c>
      <c r="AJ39" s="11" t="e">
        <f t="shared" si="15"/>
        <v>#VALUE!</v>
      </c>
    </row>
    <row r="40" spans="1:36" x14ac:dyDescent="0.25">
      <c r="Z40" s="10" t="str">
        <f t="shared" si="5"/>
        <v/>
      </c>
      <c r="AA40" s="10" t="str">
        <f t="shared" si="6"/>
        <v/>
      </c>
      <c r="AB40" s="10" t="str">
        <f t="shared" si="7"/>
        <v/>
      </c>
      <c r="AC40" s="10" t="str">
        <f t="shared" si="8"/>
        <v/>
      </c>
      <c r="AD40" s="10" t="str">
        <f t="shared" si="9"/>
        <v/>
      </c>
      <c r="AE40" s="10" t="str">
        <f t="shared" si="10"/>
        <v/>
      </c>
      <c r="AF40" s="10" t="str">
        <f t="shared" si="11"/>
        <v/>
      </c>
      <c r="AG40" s="10" t="str">
        <f t="shared" si="12"/>
        <v/>
      </c>
      <c r="AH40" s="10" t="str">
        <f t="shared" si="13"/>
        <v/>
      </c>
      <c r="AI40" s="13" t="str">
        <f t="shared" si="14"/>
        <v/>
      </c>
      <c r="AJ40" s="11" t="e">
        <f t="shared" si="15"/>
        <v>#VALUE!</v>
      </c>
    </row>
    <row r="41" spans="1:36" x14ac:dyDescent="0.25">
      <c r="Z41" s="10" t="str">
        <f t="shared" si="5"/>
        <v/>
      </c>
      <c r="AA41" s="10" t="str">
        <f t="shared" si="6"/>
        <v/>
      </c>
      <c r="AB41" s="10" t="str">
        <f t="shared" si="7"/>
        <v/>
      </c>
      <c r="AC41" s="10" t="str">
        <f t="shared" si="8"/>
        <v/>
      </c>
      <c r="AD41" s="10" t="str">
        <f t="shared" si="9"/>
        <v/>
      </c>
      <c r="AE41" s="10" t="str">
        <f t="shared" si="10"/>
        <v/>
      </c>
      <c r="AF41" s="10" t="str">
        <f t="shared" si="11"/>
        <v/>
      </c>
      <c r="AG41" s="10" t="str">
        <f t="shared" si="12"/>
        <v/>
      </c>
      <c r="AH41" s="10" t="str">
        <f t="shared" si="13"/>
        <v/>
      </c>
      <c r="AI41" s="13" t="str">
        <f t="shared" si="14"/>
        <v/>
      </c>
      <c r="AJ41" s="11" t="e">
        <f t="shared" si="15"/>
        <v>#VALUE!</v>
      </c>
    </row>
    <row r="42" spans="1:36" x14ac:dyDescent="0.25">
      <c r="Z42" s="10" t="str">
        <f t="shared" si="5"/>
        <v/>
      </c>
      <c r="AA42" s="10" t="str">
        <f t="shared" si="6"/>
        <v/>
      </c>
      <c r="AB42" s="10" t="str">
        <f t="shared" si="7"/>
        <v/>
      </c>
      <c r="AC42" s="10" t="str">
        <f t="shared" si="8"/>
        <v/>
      </c>
      <c r="AD42" s="10" t="str">
        <f t="shared" si="9"/>
        <v/>
      </c>
      <c r="AE42" s="10" t="str">
        <f t="shared" si="10"/>
        <v/>
      </c>
      <c r="AF42" s="10" t="str">
        <f t="shared" si="11"/>
        <v/>
      </c>
      <c r="AG42" s="10" t="str">
        <f t="shared" si="12"/>
        <v/>
      </c>
      <c r="AH42" s="10" t="str">
        <f t="shared" si="13"/>
        <v/>
      </c>
      <c r="AI42" s="13" t="str">
        <f t="shared" si="14"/>
        <v/>
      </c>
      <c r="AJ42" s="11" t="e">
        <f t="shared" si="15"/>
        <v>#VALUE!</v>
      </c>
    </row>
    <row r="43" spans="1:36" x14ac:dyDescent="0.25">
      <c r="Z43" s="10" t="str">
        <f t="shared" si="5"/>
        <v/>
      </c>
      <c r="AA43" s="10" t="str">
        <f t="shared" si="6"/>
        <v/>
      </c>
      <c r="AB43" s="10" t="str">
        <f t="shared" si="7"/>
        <v/>
      </c>
      <c r="AC43" s="10" t="str">
        <f t="shared" si="8"/>
        <v/>
      </c>
      <c r="AD43" s="10" t="str">
        <f t="shared" si="9"/>
        <v/>
      </c>
      <c r="AE43" s="10" t="str">
        <f t="shared" si="10"/>
        <v/>
      </c>
      <c r="AF43" s="10" t="str">
        <f t="shared" si="11"/>
        <v/>
      </c>
      <c r="AG43" s="10" t="str">
        <f t="shared" si="12"/>
        <v/>
      </c>
      <c r="AH43" s="10" t="str">
        <f t="shared" si="13"/>
        <v/>
      </c>
      <c r="AI43" s="13" t="str">
        <f t="shared" si="14"/>
        <v/>
      </c>
      <c r="AJ43" s="11" t="e">
        <f t="shared" si="15"/>
        <v>#VALUE!</v>
      </c>
    </row>
    <row r="44" spans="1:36" x14ac:dyDescent="0.25">
      <c r="Z44" s="10" t="str">
        <f t="shared" si="5"/>
        <v/>
      </c>
      <c r="AA44" s="10" t="str">
        <f t="shared" si="6"/>
        <v/>
      </c>
      <c r="AB44" s="10" t="str">
        <f t="shared" si="7"/>
        <v/>
      </c>
      <c r="AC44" s="10" t="str">
        <f t="shared" si="8"/>
        <v/>
      </c>
      <c r="AD44" s="10" t="str">
        <f t="shared" si="9"/>
        <v/>
      </c>
      <c r="AE44" s="10" t="str">
        <f t="shared" si="10"/>
        <v/>
      </c>
      <c r="AF44" s="10" t="str">
        <f t="shared" si="11"/>
        <v/>
      </c>
      <c r="AG44" s="10" t="str">
        <f t="shared" si="12"/>
        <v/>
      </c>
      <c r="AH44" s="10" t="str">
        <f t="shared" si="13"/>
        <v/>
      </c>
      <c r="AI44" s="13" t="str">
        <f t="shared" si="14"/>
        <v/>
      </c>
      <c r="AJ44" s="11" t="e">
        <f t="shared" si="15"/>
        <v>#VALUE!</v>
      </c>
    </row>
    <row r="45" spans="1:36" x14ac:dyDescent="0.25">
      <c r="Z45" s="10" t="str">
        <f t="shared" si="5"/>
        <v/>
      </c>
      <c r="AA45" s="10" t="str">
        <f t="shared" si="6"/>
        <v/>
      </c>
      <c r="AB45" s="10" t="str">
        <f t="shared" si="7"/>
        <v/>
      </c>
      <c r="AC45" s="10" t="str">
        <f t="shared" si="8"/>
        <v/>
      </c>
      <c r="AD45" s="10" t="str">
        <f t="shared" si="9"/>
        <v/>
      </c>
      <c r="AE45" s="10" t="str">
        <f t="shared" si="10"/>
        <v/>
      </c>
      <c r="AF45" s="10" t="str">
        <f t="shared" si="11"/>
        <v/>
      </c>
      <c r="AG45" s="10" t="str">
        <f t="shared" si="12"/>
        <v/>
      </c>
      <c r="AH45" s="10" t="str">
        <f t="shared" si="13"/>
        <v/>
      </c>
      <c r="AI45" s="13" t="str">
        <f t="shared" si="14"/>
        <v/>
      </c>
      <c r="AJ45" s="11" t="e">
        <f t="shared" si="15"/>
        <v>#VALUE!</v>
      </c>
    </row>
    <row r="46" spans="1:36" x14ac:dyDescent="0.25">
      <c r="Z46" s="10" t="str">
        <f t="shared" si="5"/>
        <v/>
      </c>
      <c r="AA46" s="10" t="str">
        <f t="shared" si="6"/>
        <v/>
      </c>
      <c r="AB46" s="10" t="str">
        <f t="shared" si="7"/>
        <v/>
      </c>
      <c r="AC46" s="10" t="str">
        <f t="shared" si="8"/>
        <v/>
      </c>
      <c r="AD46" s="10" t="str">
        <f t="shared" si="9"/>
        <v/>
      </c>
      <c r="AE46" s="10" t="str">
        <f t="shared" si="10"/>
        <v/>
      </c>
      <c r="AF46" s="10" t="str">
        <f t="shared" si="11"/>
        <v/>
      </c>
      <c r="AG46" s="10" t="str">
        <f t="shared" si="12"/>
        <v/>
      </c>
      <c r="AH46" s="10" t="str">
        <f t="shared" si="13"/>
        <v/>
      </c>
      <c r="AI46" s="13" t="str">
        <f t="shared" si="14"/>
        <v/>
      </c>
      <c r="AJ46" s="11" t="e">
        <f t="shared" si="15"/>
        <v>#VALUE!</v>
      </c>
    </row>
    <row r="47" spans="1:36" x14ac:dyDescent="0.25">
      <c r="Z47" s="10" t="str">
        <f t="shared" si="5"/>
        <v/>
      </c>
      <c r="AA47" s="10" t="str">
        <f t="shared" si="6"/>
        <v/>
      </c>
      <c r="AB47" s="10" t="str">
        <f t="shared" si="7"/>
        <v/>
      </c>
      <c r="AC47" s="10" t="str">
        <f t="shared" si="8"/>
        <v/>
      </c>
      <c r="AD47" s="10" t="str">
        <f t="shared" si="9"/>
        <v/>
      </c>
      <c r="AE47" s="10" t="str">
        <f t="shared" si="10"/>
        <v/>
      </c>
      <c r="AF47" s="10" t="str">
        <f t="shared" si="11"/>
        <v/>
      </c>
      <c r="AG47" s="10" t="str">
        <f t="shared" si="12"/>
        <v/>
      </c>
      <c r="AH47" s="10" t="str">
        <f t="shared" si="13"/>
        <v/>
      </c>
      <c r="AI47" s="13" t="str">
        <f t="shared" si="14"/>
        <v/>
      </c>
      <c r="AJ47" s="11" t="e">
        <f t="shared" si="15"/>
        <v>#VALUE!</v>
      </c>
    </row>
    <row r="48" spans="1:36" x14ac:dyDescent="0.25">
      <c r="Z48" s="10" t="str">
        <f t="shared" si="5"/>
        <v/>
      </c>
      <c r="AA48" s="10" t="str">
        <f t="shared" si="6"/>
        <v/>
      </c>
      <c r="AB48" s="10" t="str">
        <f t="shared" si="7"/>
        <v/>
      </c>
      <c r="AC48" s="10" t="str">
        <f t="shared" si="8"/>
        <v/>
      </c>
      <c r="AD48" s="10" t="str">
        <f t="shared" si="9"/>
        <v/>
      </c>
      <c r="AE48" s="10" t="str">
        <f t="shared" si="10"/>
        <v/>
      </c>
      <c r="AF48" s="10" t="str">
        <f t="shared" si="11"/>
        <v/>
      </c>
      <c r="AG48" s="10" t="str">
        <f t="shared" si="12"/>
        <v/>
      </c>
      <c r="AH48" s="10" t="str">
        <f t="shared" si="13"/>
        <v/>
      </c>
      <c r="AI48" s="13" t="str">
        <f t="shared" si="14"/>
        <v/>
      </c>
      <c r="AJ48" s="11" t="e">
        <f t="shared" si="15"/>
        <v>#VALUE!</v>
      </c>
    </row>
    <row r="49" spans="26:36" x14ac:dyDescent="0.25">
      <c r="Z49" s="10" t="str">
        <f t="shared" si="5"/>
        <v/>
      </c>
      <c r="AA49" s="10" t="str">
        <f t="shared" si="6"/>
        <v/>
      </c>
      <c r="AB49" s="10" t="str">
        <f t="shared" si="7"/>
        <v/>
      </c>
      <c r="AC49" s="10" t="str">
        <f t="shared" si="8"/>
        <v/>
      </c>
      <c r="AD49" s="10" t="str">
        <f t="shared" si="9"/>
        <v/>
      </c>
      <c r="AE49" s="10" t="str">
        <f t="shared" si="10"/>
        <v/>
      </c>
      <c r="AF49" s="10" t="str">
        <f t="shared" si="11"/>
        <v/>
      </c>
      <c r="AG49" s="10" t="str">
        <f t="shared" si="12"/>
        <v/>
      </c>
      <c r="AH49" s="10" t="str">
        <f t="shared" si="13"/>
        <v/>
      </c>
      <c r="AI49" s="13" t="str">
        <f t="shared" si="14"/>
        <v/>
      </c>
      <c r="AJ49" s="11" t="e">
        <f t="shared" si="15"/>
        <v>#VALUE!</v>
      </c>
    </row>
    <row r="50" spans="26:36" x14ac:dyDescent="0.25">
      <c r="Z50" s="10" t="str">
        <f t="shared" si="5"/>
        <v/>
      </c>
      <c r="AA50" s="10" t="str">
        <f t="shared" si="6"/>
        <v/>
      </c>
      <c r="AB50" s="10" t="str">
        <f t="shared" si="7"/>
        <v/>
      </c>
      <c r="AC50" s="10" t="str">
        <f t="shared" si="8"/>
        <v/>
      </c>
      <c r="AD50" s="10" t="str">
        <f t="shared" si="9"/>
        <v/>
      </c>
      <c r="AE50" s="10" t="str">
        <f t="shared" si="10"/>
        <v/>
      </c>
      <c r="AF50" s="10" t="str">
        <f t="shared" si="11"/>
        <v/>
      </c>
      <c r="AG50" s="10" t="str">
        <f t="shared" si="12"/>
        <v/>
      </c>
      <c r="AH50" s="10" t="str">
        <f t="shared" si="13"/>
        <v/>
      </c>
      <c r="AI50" s="13" t="str">
        <f t="shared" si="14"/>
        <v/>
      </c>
      <c r="AJ50" s="11" t="e">
        <f t="shared" si="15"/>
        <v>#VALUE!</v>
      </c>
    </row>
    <row r="51" spans="26:36" x14ac:dyDescent="0.25">
      <c r="Z51" s="10" t="str">
        <f t="shared" si="5"/>
        <v/>
      </c>
      <c r="AA51" s="10" t="str">
        <f t="shared" si="6"/>
        <v/>
      </c>
      <c r="AB51" s="10" t="str">
        <f t="shared" si="7"/>
        <v/>
      </c>
      <c r="AC51" s="10" t="str">
        <f t="shared" si="8"/>
        <v/>
      </c>
      <c r="AD51" s="10" t="str">
        <f t="shared" si="9"/>
        <v/>
      </c>
      <c r="AE51" s="10" t="str">
        <f t="shared" si="10"/>
        <v/>
      </c>
      <c r="AF51" s="10" t="str">
        <f t="shared" si="11"/>
        <v/>
      </c>
      <c r="AG51" s="10" t="str">
        <f t="shared" si="12"/>
        <v/>
      </c>
      <c r="AH51" s="10" t="str">
        <f t="shared" si="13"/>
        <v/>
      </c>
      <c r="AI51" s="13" t="str">
        <f t="shared" si="14"/>
        <v/>
      </c>
      <c r="AJ51" s="11" t="e">
        <f t="shared" si="15"/>
        <v>#VALUE!</v>
      </c>
    </row>
    <row r="52" spans="26:36" x14ac:dyDescent="0.25">
      <c r="Z52" s="10" t="str">
        <f t="shared" si="5"/>
        <v/>
      </c>
      <c r="AA52" s="10" t="str">
        <f t="shared" si="6"/>
        <v/>
      </c>
      <c r="AB52" s="10" t="str">
        <f t="shared" si="7"/>
        <v/>
      </c>
      <c r="AC52" s="10" t="str">
        <f t="shared" si="8"/>
        <v/>
      </c>
      <c r="AD52" s="10" t="str">
        <f t="shared" si="9"/>
        <v/>
      </c>
      <c r="AE52" s="10" t="str">
        <f t="shared" si="10"/>
        <v/>
      </c>
      <c r="AF52" s="10" t="str">
        <f t="shared" si="11"/>
        <v/>
      </c>
      <c r="AG52" s="10" t="str">
        <f t="shared" si="12"/>
        <v/>
      </c>
      <c r="AH52" s="10" t="str">
        <f t="shared" si="13"/>
        <v/>
      </c>
      <c r="AI52" s="13" t="str">
        <f t="shared" si="14"/>
        <v/>
      </c>
      <c r="AJ52" s="11" t="e">
        <f t="shared" si="15"/>
        <v>#VALUE!</v>
      </c>
    </row>
    <row r="53" spans="26:36" x14ac:dyDescent="0.25">
      <c r="Z53" s="10" t="str">
        <f t="shared" si="5"/>
        <v/>
      </c>
      <c r="AA53" s="10" t="str">
        <f t="shared" si="6"/>
        <v/>
      </c>
      <c r="AB53" s="10" t="str">
        <f t="shared" si="7"/>
        <v/>
      </c>
      <c r="AC53" s="10" t="str">
        <f t="shared" si="8"/>
        <v/>
      </c>
      <c r="AD53" s="10" t="str">
        <f t="shared" si="9"/>
        <v/>
      </c>
      <c r="AE53" s="10" t="str">
        <f t="shared" si="10"/>
        <v/>
      </c>
      <c r="AF53" s="10" t="str">
        <f t="shared" si="11"/>
        <v/>
      </c>
      <c r="AG53" s="10" t="str">
        <f t="shared" si="12"/>
        <v/>
      </c>
      <c r="AH53" s="10" t="str">
        <f t="shared" si="13"/>
        <v/>
      </c>
      <c r="AI53" s="13" t="str">
        <f t="shared" si="14"/>
        <v/>
      </c>
      <c r="AJ53" s="11" t="e">
        <f t="shared" si="15"/>
        <v>#VALUE!</v>
      </c>
    </row>
    <row r="54" spans="26:36" x14ac:dyDescent="0.25">
      <c r="Z54" s="10" t="str">
        <f t="shared" si="5"/>
        <v/>
      </c>
      <c r="AA54" s="10" t="str">
        <f t="shared" si="6"/>
        <v/>
      </c>
      <c r="AB54" s="10" t="str">
        <f t="shared" si="7"/>
        <v/>
      </c>
      <c r="AC54" s="10" t="str">
        <f t="shared" si="8"/>
        <v/>
      </c>
      <c r="AD54" s="10" t="str">
        <f t="shared" si="9"/>
        <v/>
      </c>
      <c r="AE54" s="10" t="str">
        <f t="shared" si="10"/>
        <v/>
      </c>
      <c r="AF54" s="10" t="str">
        <f t="shared" si="11"/>
        <v/>
      </c>
      <c r="AG54" s="10" t="str">
        <f t="shared" si="12"/>
        <v/>
      </c>
      <c r="AH54" s="10" t="str">
        <f t="shared" si="13"/>
        <v/>
      </c>
      <c r="AI54" s="13" t="str">
        <f t="shared" si="14"/>
        <v/>
      </c>
      <c r="AJ54" s="11" t="e">
        <f t="shared" si="15"/>
        <v>#VALUE!</v>
      </c>
    </row>
    <row r="55" spans="26:36" x14ac:dyDescent="0.25">
      <c r="Z55" s="10" t="str">
        <f t="shared" si="5"/>
        <v/>
      </c>
      <c r="AA55" s="10" t="str">
        <f t="shared" si="6"/>
        <v/>
      </c>
      <c r="AB55" s="10" t="str">
        <f t="shared" si="7"/>
        <v/>
      </c>
      <c r="AC55" s="10" t="str">
        <f t="shared" si="8"/>
        <v/>
      </c>
      <c r="AD55" s="10" t="str">
        <f t="shared" si="9"/>
        <v/>
      </c>
      <c r="AE55" s="10" t="str">
        <f t="shared" si="10"/>
        <v/>
      </c>
      <c r="AF55" s="10" t="str">
        <f t="shared" si="11"/>
        <v/>
      </c>
      <c r="AG55" s="10" t="str">
        <f t="shared" si="12"/>
        <v/>
      </c>
      <c r="AH55" s="10" t="str">
        <f t="shared" si="13"/>
        <v/>
      </c>
      <c r="AI55" s="13" t="str">
        <f t="shared" si="14"/>
        <v/>
      </c>
      <c r="AJ55" s="11" t="e">
        <f t="shared" si="15"/>
        <v>#VALUE!</v>
      </c>
    </row>
    <row r="56" spans="26:36" x14ac:dyDescent="0.25">
      <c r="Z56" s="10" t="str">
        <f t="shared" si="5"/>
        <v/>
      </c>
      <c r="AA56" s="10" t="str">
        <f t="shared" si="6"/>
        <v/>
      </c>
      <c r="AB56" s="10" t="str">
        <f t="shared" si="7"/>
        <v/>
      </c>
      <c r="AC56" s="10" t="str">
        <f t="shared" si="8"/>
        <v/>
      </c>
      <c r="AD56" s="10" t="str">
        <f t="shared" si="9"/>
        <v/>
      </c>
      <c r="AE56" s="10" t="str">
        <f t="shared" si="10"/>
        <v/>
      </c>
      <c r="AF56" s="10" t="str">
        <f t="shared" si="11"/>
        <v/>
      </c>
      <c r="AG56" s="10" t="str">
        <f t="shared" si="12"/>
        <v/>
      </c>
      <c r="AH56" s="10" t="str">
        <f t="shared" si="13"/>
        <v/>
      </c>
      <c r="AI56" s="13" t="str">
        <f t="shared" si="14"/>
        <v/>
      </c>
      <c r="AJ56" s="11" t="e">
        <f t="shared" si="15"/>
        <v>#VALUE!</v>
      </c>
    </row>
    <row r="57" spans="26:36" x14ac:dyDescent="0.25">
      <c r="Z57" s="10" t="str">
        <f t="shared" si="5"/>
        <v/>
      </c>
      <c r="AA57" s="10" t="str">
        <f t="shared" si="6"/>
        <v/>
      </c>
      <c r="AB57" s="10" t="str">
        <f t="shared" si="7"/>
        <v/>
      </c>
      <c r="AC57" s="10" t="str">
        <f t="shared" si="8"/>
        <v/>
      </c>
      <c r="AD57" s="10" t="str">
        <f t="shared" si="9"/>
        <v/>
      </c>
      <c r="AE57" s="10" t="str">
        <f t="shared" si="10"/>
        <v/>
      </c>
      <c r="AF57" s="10" t="str">
        <f t="shared" si="11"/>
        <v/>
      </c>
      <c r="AG57" s="10" t="str">
        <f t="shared" si="12"/>
        <v/>
      </c>
      <c r="AH57" s="10" t="str">
        <f t="shared" si="13"/>
        <v/>
      </c>
      <c r="AI57" s="13" t="str">
        <f t="shared" si="14"/>
        <v/>
      </c>
      <c r="AJ57" s="11" t="e">
        <f t="shared" si="15"/>
        <v>#VALUE!</v>
      </c>
    </row>
    <row r="58" spans="26:36" x14ac:dyDescent="0.25">
      <c r="Z58" s="10" t="str">
        <f t="shared" si="5"/>
        <v/>
      </c>
      <c r="AA58" s="10" t="str">
        <f t="shared" si="6"/>
        <v/>
      </c>
      <c r="AB58" s="10" t="str">
        <f t="shared" si="7"/>
        <v/>
      </c>
      <c r="AC58" s="10" t="str">
        <f t="shared" si="8"/>
        <v/>
      </c>
      <c r="AD58" s="10" t="str">
        <f t="shared" si="9"/>
        <v/>
      </c>
      <c r="AE58" s="10" t="str">
        <f t="shared" si="10"/>
        <v/>
      </c>
      <c r="AF58" s="10" t="str">
        <f t="shared" si="11"/>
        <v/>
      </c>
      <c r="AG58" s="10" t="str">
        <f t="shared" si="12"/>
        <v/>
      </c>
      <c r="AH58" s="10" t="str">
        <f t="shared" si="13"/>
        <v/>
      </c>
      <c r="AI58" s="13" t="str">
        <f t="shared" si="14"/>
        <v/>
      </c>
      <c r="AJ58" s="11" t="e">
        <f t="shared" si="15"/>
        <v>#VALUE!</v>
      </c>
    </row>
    <row r="59" spans="26:36" x14ac:dyDescent="0.25">
      <c r="Z59" s="10" t="str">
        <f t="shared" si="5"/>
        <v/>
      </c>
      <c r="AA59" s="10" t="str">
        <f t="shared" si="6"/>
        <v/>
      </c>
      <c r="AB59" s="10" t="str">
        <f t="shared" si="7"/>
        <v/>
      </c>
      <c r="AC59" s="10" t="str">
        <f t="shared" si="8"/>
        <v/>
      </c>
      <c r="AD59" s="10" t="str">
        <f t="shared" si="9"/>
        <v/>
      </c>
      <c r="AE59" s="10" t="str">
        <f t="shared" si="10"/>
        <v/>
      </c>
      <c r="AF59" s="10" t="str">
        <f t="shared" si="11"/>
        <v/>
      </c>
      <c r="AG59" s="10" t="str">
        <f t="shared" si="12"/>
        <v/>
      </c>
      <c r="AH59" s="10" t="str">
        <f t="shared" si="13"/>
        <v/>
      </c>
      <c r="AI59" s="13" t="str">
        <f t="shared" si="14"/>
        <v/>
      </c>
      <c r="AJ59" s="11" t="e">
        <f t="shared" si="15"/>
        <v>#VALUE!</v>
      </c>
    </row>
    <row r="60" spans="26:36" x14ac:dyDescent="0.25">
      <c r="Z60" s="10" t="str">
        <f t="shared" si="5"/>
        <v/>
      </c>
      <c r="AA60" s="10" t="str">
        <f t="shared" si="6"/>
        <v/>
      </c>
      <c r="AB60" s="10" t="str">
        <f t="shared" si="7"/>
        <v/>
      </c>
      <c r="AC60" s="10" t="str">
        <f t="shared" si="8"/>
        <v/>
      </c>
      <c r="AD60" s="10" t="str">
        <f t="shared" si="9"/>
        <v/>
      </c>
      <c r="AE60" s="10" t="str">
        <f t="shared" si="10"/>
        <v/>
      </c>
      <c r="AF60" s="10" t="str">
        <f t="shared" si="11"/>
        <v/>
      </c>
      <c r="AG60" s="10" t="str">
        <f t="shared" si="12"/>
        <v/>
      </c>
      <c r="AH60" s="10" t="str">
        <f t="shared" si="13"/>
        <v/>
      </c>
      <c r="AI60" s="13" t="str">
        <f t="shared" si="14"/>
        <v/>
      </c>
      <c r="AJ60" s="11" t="e">
        <f t="shared" si="15"/>
        <v>#VALUE!</v>
      </c>
    </row>
    <row r="61" spans="26:36" x14ac:dyDescent="0.25">
      <c r="Z61" s="10" t="str">
        <f t="shared" si="5"/>
        <v/>
      </c>
      <c r="AA61" s="10" t="str">
        <f t="shared" si="6"/>
        <v/>
      </c>
      <c r="AB61" s="10" t="str">
        <f t="shared" si="7"/>
        <v/>
      </c>
      <c r="AC61" s="10" t="str">
        <f t="shared" si="8"/>
        <v/>
      </c>
      <c r="AD61" s="10" t="str">
        <f t="shared" si="9"/>
        <v/>
      </c>
      <c r="AE61" s="10" t="str">
        <f t="shared" si="10"/>
        <v/>
      </c>
      <c r="AF61" s="10" t="str">
        <f t="shared" si="11"/>
        <v/>
      </c>
      <c r="AG61" s="10" t="str">
        <f t="shared" si="12"/>
        <v/>
      </c>
      <c r="AH61" s="10" t="str">
        <f t="shared" si="13"/>
        <v/>
      </c>
      <c r="AI61" s="13" t="str">
        <f t="shared" si="14"/>
        <v/>
      </c>
      <c r="AJ61" s="11" t="e">
        <f t="shared" si="15"/>
        <v>#VALUE!</v>
      </c>
    </row>
    <row r="62" spans="26:36" x14ac:dyDescent="0.25">
      <c r="Z62" s="10" t="str">
        <f t="shared" si="5"/>
        <v/>
      </c>
      <c r="AA62" s="10" t="str">
        <f t="shared" si="6"/>
        <v/>
      </c>
      <c r="AB62" s="10" t="str">
        <f t="shared" si="7"/>
        <v/>
      </c>
      <c r="AC62" s="10" t="str">
        <f t="shared" si="8"/>
        <v/>
      </c>
      <c r="AD62" s="10" t="str">
        <f t="shared" si="9"/>
        <v/>
      </c>
      <c r="AE62" s="10" t="str">
        <f t="shared" si="10"/>
        <v/>
      </c>
      <c r="AF62" s="10" t="str">
        <f t="shared" si="11"/>
        <v/>
      </c>
      <c r="AG62" s="10" t="str">
        <f t="shared" si="12"/>
        <v/>
      </c>
      <c r="AH62" s="10" t="str">
        <f t="shared" si="13"/>
        <v/>
      </c>
      <c r="AI62" s="13" t="str">
        <f t="shared" si="14"/>
        <v/>
      </c>
      <c r="AJ62" s="11" t="e">
        <f t="shared" si="15"/>
        <v>#VALUE!</v>
      </c>
    </row>
    <row r="63" spans="26:36" x14ac:dyDescent="0.25">
      <c r="Z63" s="10" t="str">
        <f t="shared" si="5"/>
        <v/>
      </c>
      <c r="AA63" s="10" t="str">
        <f t="shared" si="6"/>
        <v/>
      </c>
      <c r="AB63" s="10" t="str">
        <f t="shared" si="7"/>
        <v/>
      </c>
      <c r="AC63" s="10" t="str">
        <f t="shared" si="8"/>
        <v/>
      </c>
      <c r="AD63" s="10" t="str">
        <f t="shared" si="9"/>
        <v/>
      </c>
      <c r="AE63" s="10" t="str">
        <f t="shared" si="10"/>
        <v/>
      </c>
      <c r="AF63" s="10" t="str">
        <f t="shared" si="11"/>
        <v/>
      </c>
      <c r="AG63" s="10" t="str">
        <f t="shared" si="12"/>
        <v/>
      </c>
      <c r="AH63" s="10" t="str">
        <f t="shared" si="13"/>
        <v/>
      </c>
      <c r="AI63" s="13" t="str">
        <f t="shared" si="14"/>
        <v/>
      </c>
      <c r="AJ63" s="11" t="e">
        <f t="shared" si="15"/>
        <v>#VALUE!</v>
      </c>
    </row>
    <row r="64" spans="26:36" x14ac:dyDescent="0.25">
      <c r="Z64" s="10" t="str">
        <f t="shared" si="5"/>
        <v/>
      </c>
      <c r="AA64" s="10" t="str">
        <f t="shared" si="6"/>
        <v/>
      </c>
      <c r="AB64" s="10" t="str">
        <f t="shared" si="7"/>
        <v/>
      </c>
      <c r="AC64" s="10" t="str">
        <f t="shared" si="8"/>
        <v/>
      </c>
      <c r="AD64" s="10" t="str">
        <f t="shared" si="9"/>
        <v/>
      </c>
      <c r="AE64" s="10" t="str">
        <f t="shared" si="10"/>
        <v/>
      </c>
      <c r="AF64" s="10" t="str">
        <f t="shared" si="11"/>
        <v/>
      </c>
      <c r="AG64" s="10" t="str">
        <f t="shared" si="12"/>
        <v/>
      </c>
      <c r="AH64" s="10" t="str">
        <f t="shared" si="13"/>
        <v/>
      </c>
      <c r="AI64" s="13" t="str">
        <f t="shared" si="14"/>
        <v/>
      </c>
      <c r="AJ64" s="11" t="e">
        <f t="shared" si="15"/>
        <v>#VALUE!</v>
      </c>
    </row>
    <row r="65" spans="26:36" x14ac:dyDescent="0.25">
      <c r="Z65" s="10" t="str">
        <f t="shared" si="5"/>
        <v/>
      </c>
      <c r="AA65" s="10" t="str">
        <f t="shared" si="6"/>
        <v/>
      </c>
      <c r="AB65" s="10" t="str">
        <f t="shared" si="7"/>
        <v/>
      </c>
      <c r="AC65" s="10" t="str">
        <f t="shared" si="8"/>
        <v/>
      </c>
      <c r="AD65" s="10" t="str">
        <f t="shared" si="9"/>
        <v/>
      </c>
      <c r="AE65" s="10" t="str">
        <f t="shared" si="10"/>
        <v/>
      </c>
      <c r="AF65" s="10" t="str">
        <f t="shared" si="11"/>
        <v/>
      </c>
      <c r="AG65" s="10" t="str">
        <f t="shared" si="12"/>
        <v/>
      </c>
      <c r="AH65" s="10" t="str">
        <f t="shared" si="13"/>
        <v/>
      </c>
      <c r="AI65" s="13" t="str">
        <f t="shared" si="14"/>
        <v/>
      </c>
      <c r="AJ65" s="11" t="e">
        <f t="shared" si="15"/>
        <v>#VALUE!</v>
      </c>
    </row>
    <row r="66" spans="26:36" x14ac:dyDescent="0.25">
      <c r="Z66" s="10" t="str">
        <f t="shared" si="5"/>
        <v/>
      </c>
      <c r="AA66" s="10" t="str">
        <f t="shared" si="6"/>
        <v/>
      </c>
      <c r="AB66" s="10" t="str">
        <f t="shared" si="7"/>
        <v/>
      </c>
      <c r="AC66" s="10" t="str">
        <f t="shared" si="8"/>
        <v/>
      </c>
      <c r="AD66" s="10" t="str">
        <f t="shared" si="9"/>
        <v/>
      </c>
      <c r="AE66" s="10" t="str">
        <f t="shared" si="10"/>
        <v/>
      </c>
      <c r="AF66" s="10" t="str">
        <f t="shared" si="11"/>
        <v/>
      </c>
      <c r="AG66" s="10" t="str">
        <f t="shared" si="12"/>
        <v/>
      </c>
      <c r="AH66" s="10" t="str">
        <f t="shared" si="13"/>
        <v/>
      </c>
      <c r="AI66" s="13" t="str">
        <f t="shared" si="14"/>
        <v/>
      </c>
      <c r="AJ66" s="11" t="e">
        <f t="shared" si="15"/>
        <v>#VALUE!</v>
      </c>
    </row>
    <row r="67" spans="26:36" x14ac:dyDescent="0.25">
      <c r="Z67" s="10" t="str">
        <f t="shared" si="5"/>
        <v/>
      </c>
      <c r="AA67" s="10" t="str">
        <f t="shared" si="6"/>
        <v/>
      </c>
      <c r="AB67" s="10" t="str">
        <f t="shared" si="7"/>
        <v/>
      </c>
      <c r="AC67" s="10" t="str">
        <f t="shared" si="8"/>
        <v/>
      </c>
      <c r="AD67" s="10" t="str">
        <f t="shared" si="9"/>
        <v/>
      </c>
      <c r="AE67" s="10" t="str">
        <f t="shared" si="10"/>
        <v/>
      </c>
      <c r="AF67" s="10" t="str">
        <f t="shared" si="11"/>
        <v/>
      </c>
      <c r="AG67" s="10" t="str">
        <f t="shared" si="12"/>
        <v/>
      </c>
      <c r="AH67" s="10" t="str">
        <f t="shared" si="13"/>
        <v/>
      </c>
      <c r="AI67" s="13" t="str">
        <f t="shared" si="14"/>
        <v/>
      </c>
      <c r="AJ67" s="11" t="e">
        <f t="shared" si="15"/>
        <v>#VALUE!</v>
      </c>
    </row>
    <row r="68" spans="26:36" x14ac:dyDescent="0.25">
      <c r="Z68" s="10" t="str">
        <f t="shared" si="5"/>
        <v/>
      </c>
      <c r="AA68" s="10" t="str">
        <f t="shared" si="6"/>
        <v/>
      </c>
      <c r="AB68" s="10" t="str">
        <f t="shared" si="7"/>
        <v/>
      </c>
      <c r="AC68" s="10" t="str">
        <f t="shared" si="8"/>
        <v/>
      </c>
      <c r="AD68" s="10" t="str">
        <f t="shared" si="9"/>
        <v/>
      </c>
      <c r="AE68" s="10" t="str">
        <f t="shared" si="10"/>
        <v/>
      </c>
      <c r="AF68" s="10" t="str">
        <f t="shared" si="11"/>
        <v/>
      </c>
      <c r="AG68" s="10" t="str">
        <f t="shared" si="12"/>
        <v/>
      </c>
      <c r="AH68" s="10" t="str">
        <f t="shared" si="13"/>
        <v/>
      </c>
      <c r="AI68" s="13" t="str">
        <f t="shared" si="14"/>
        <v/>
      </c>
      <c r="AJ68" s="11" t="e">
        <f t="shared" si="15"/>
        <v>#VALUE!</v>
      </c>
    </row>
    <row r="69" spans="26:36" x14ac:dyDescent="0.25">
      <c r="Z69" s="10" t="str">
        <f t="shared" si="5"/>
        <v/>
      </c>
      <c r="AA69" s="10" t="str">
        <f t="shared" si="6"/>
        <v/>
      </c>
      <c r="AB69" s="10" t="str">
        <f t="shared" si="7"/>
        <v/>
      </c>
      <c r="AC69" s="10" t="str">
        <f t="shared" si="8"/>
        <v/>
      </c>
      <c r="AD69" s="10" t="str">
        <f t="shared" si="9"/>
        <v/>
      </c>
      <c r="AE69" s="10" t="str">
        <f t="shared" si="10"/>
        <v/>
      </c>
      <c r="AF69" s="10" t="str">
        <f t="shared" si="11"/>
        <v/>
      </c>
      <c r="AG69" s="10" t="str">
        <f t="shared" si="12"/>
        <v/>
      </c>
      <c r="AH69" s="10" t="str">
        <f t="shared" si="13"/>
        <v/>
      </c>
      <c r="AI69" s="13" t="str">
        <f t="shared" si="14"/>
        <v/>
      </c>
      <c r="AJ69" s="11" t="e">
        <f t="shared" si="15"/>
        <v>#VALUE!</v>
      </c>
    </row>
    <row r="70" spans="26:36" x14ac:dyDescent="0.25">
      <c r="Z70" s="10" t="str">
        <f t="shared" si="5"/>
        <v/>
      </c>
      <c r="AA70" s="10" t="str">
        <f t="shared" si="6"/>
        <v/>
      </c>
      <c r="AB70" s="10" t="str">
        <f t="shared" si="7"/>
        <v/>
      </c>
      <c r="AC70" s="10" t="str">
        <f t="shared" si="8"/>
        <v/>
      </c>
      <c r="AD70" s="10" t="str">
        <f t="shared" si="9"/>
        <v/>
      </c>
      <c r="AE70" s="10" t="str">
        <f t="shared" si="10"/>
        <v/>
      </c>
      <c r="AF70" s="10" t="str">
        <f t="shared" si="11"/>
        <v/>
      </c>
      <c r="AG70" s="10" t="str">
        <f t="shared" si="12"/>
        <v/>
      </c>
      <c r="AH70" s="10" t="str">
        <f t="shared" si="13"/>
        <v/>
      </c>
      <c r="AI70" s="13" t="str">
        <f t="shared" si="14"/>
        <v/>
      </c>
      <c r="AJ70" s="11" t="e">
        <f t="shared" si="15"/>
        <v>#VALUE!</v>
      </c>
    </row>
    <row r="71" spans="26:36" x14ac:dyDescent="0.25">
      <c r="Z71" s="10" t="str">
        <f t="shared" si="5"/>
        <v/>
      </c>
      <c r="AA71" s="10" t="str">
        <f t="shared" si="6"/>
        <v/>
      </c>
      <c r="AB71" s="10" t="str">
        <f t="shared" si="7"/>
        <v/>
      </c>
      <c r="AC71" s="10" t="str">
        <f t="shared" si="8"/>
        <v/>
      </c>
      <c r="AD71" s="10" t="str">
        <f t="shared" si="9"/>
        <v/>
      </c>
      <c r="AE71" s="10" t="str">
        <f t="shared" si="10"/>
        <v/>
      </c>
      <c r="AF71" s="10" t="str">
        <f t="shared" si="11"/>
        <v/>
      </c>
      <c r="AG71" s="10" t="str">
        <f t="shared" si="12"/>
        <v/>
      </c>
      <c r="AH71" s="10" t="str">
        <f t="shared" si="13"/>
        <v/>
      </c>
      <c r="AI71" s="13" t="str">
        <f t="shared" si="14"/>
        <v/>
      </c>
      <c r="AJ71" s="11" t="e">
        <f t="shared" si="15"/>
        <v>#VALUE!</v>
      </c>
    </row>
    <row r="72" spans="26:36" x14ac:dyDescent="0.25">
      <c r="Z72" s="10" t="str">
        <f t="shared" si="5"/>
        <v/>
      </c>
      <c r="AA72" s="10" t="str">
        <f t="shared" si="6"/>
        <v/>
      </c>
      <c r="AB72" s="10" t="str">
        <f t="shared" si="7"/>
        <v/>
      </c>
      <c r="AC72" s="10" t="str">
        <f t="shared" si="8"/>
        <v/>
      </c>
      <c r="AD72" s="10" t="str">
        <f t="shared" si="9"/>
        <v/>
      </c>
      <c r="AE72" s="10" t="str">
        <f t="shared" si="10"/>
        <v/>
      </c>
      <c r="AF72" s="10" t="str">
        <f t="shared" si="11"/>
        <v/>
      </c>
      <c r="AG72" s="10" t="str">
        <f t="shared" si="12"/>
        <v/>
      </c>
      <c r="AH72" s="10" t="str">
        <f t="shared" si="13"/>
        <v/>
      </c>
      <c r="AI72" s="13" t="str">
        <f t="shared" si="14"/>
        <v/>
      </c>
      <c r="AJ72" s="11" t="e">
        <f t="shared" si="15"/>
        <v>#VALUE!</v>
      </c>
    </row>
    <row r="73" spans="26:36" x14ac:dyDescent="0.25">
      <c r="Z73" s="10" t="str">
        <f t="shared" si="5"/>
        <v/>
      </c>
      <c r="AA73" s="10" t="str">
        <f t="shared" si="6"/>
        <v/>
      </c>
      <c r="AB73" s="10" t="str">
        <f t="shared" si="7"/>
        <v/>
      </c>
      <c r="AC73" s="10" t="str">
        <f t="shared" si="8"/>
        <v/>
      </c>
      <c r="AD73" s="10" t="str">
        <f t="shared" si="9"/>
        <v/>
      </c>
      <c r="AE73" s="10" t="str">
        <f t="shared" si="10"/>
        <v/>
      </c>
      <c r="AF73" s="10" t="str">
        <f t="shared" si="11"/>
        <v/>
      </c>
      <c r="AG73" s="10" t="str">
        <f t="shared" si="12"/>
        <v/>
      </c>
      <c r="AH73" s="10" t="str">
        <f t="shared" si="13"/>
        <v/>
      </c>
      <c r="AI73" s="13" t="str">
        <f t="shared" si="14"/>
        <v/>
      </c>
      <c r="AJ73" s="11" t="e">
        <f t="shared" si="15"/>
        <v>#VALUE!</v>
      </c>
    </row>
    <row r="74" spans="26:36" x14ac:dyDescent="0.25">
      <c r="Z74" s="10" t="str">
        <f t="shared" si="5"/>
        <v/>
      </c>
      <c r="AA74" s="10" t="str">
        <f t="shared" si="6"/>
        <v/>
      </c>
      <c r="AB74" s="10" t="str">
        <f t="shared" si="7"/>
        <v/>
      </c>
      <c r="AC74" s="10" t="str">
        <f t="shared" si="8"/>
        <v/>
      </c>
      <c r="AD74" s="10" t="str">
        <f t="shared" si="9"/>
        <v/>
      </c>
      <c r="AE74" s="10" t="str">
        <f t="shared" si="10"/>
        <v/>
      </c>
      <c r="AF74" s="10" t="str">
        <f t="shared" si="11"/>
        <v/>
      </c>
      <c r="AG74" s="10" t="str">
        <f t="shared" si="12"/>
        <v/>
      </c>
      <c r="AH74" s="10" t="str">
        <f t="shared" si="13"/>
        <v/>
      </c>
      <c r="AI74" s="13" t="str">
        <f t="shared" si="14"/>
        <v/>
      </c>
      <c r="AJ74" s="11" t="e">
        <f t="shared" si="15"/>
        <v>#VALUE!</v>
      </c>
    </row>
    <row r="75" spans="26:36" x14ac:dyDescent="0.25">
      <c r="Z75" s="10" t="str">
        <f t="shared" si="5"/>
        <v/>
      </c>
      <c r="AA75" s="10" t="str">
        <f t="shared" si="6"/>
        <v/>
      </c>
      <c r="AB75" s="10" t="str">
        <f t="shared" si="7"/>
        <v/>
      </c>
      <c r="AC75" s="10" t="str">
        <f t="shared" si="8"/>
        <v/>
      </c>
      <c r="AD75" s="10" t="str">
        <f t="shared" si="9"/>
        <v/>
      </c>
      <c r="AE75" s="10" t="str">
        <f t="shared" si="10"/>
        <v/>
      </c>
      <c r="AF75" s="10" t="str">
        <f t="shared" si="11"/>
        <v/>
      </c>
      <c r="AG75" s="10" t="str">
        <f t="shared" si="12"/>
        <v/>
      </c>
      <c r="AH75" s="10" t="str">
        <f t="shared" si="13"/>
        <v/>
      </c>
      <c r="AI75" s="13" t="str">
        <f t="shared" si="14"/>
        <v/>
      </c>
      <c r="AJ75" s="11" t="e">
        <f t="shared" si="15"/>
        <v>#VALUE!</v>
      </c>
    </row>
    <row r="76" spans="26:36" x14ac:dyDescent="0.25">
      <c r="Z76" s="10" t="str">
        <f t="shared" si="5"/>
        <v/>
      </c>
      <c r="AA76" s="10" t="str">
        <f t="shared" si="6"/>
        <v/>
      </c>
      <c r="AB76" s="10" t="str">
        <f t="shared" si="7"/>
        <v/>
      </c>
      <c r="AC76" s="10" t="str">
        <f t="shared" si="8"/>
        <v/>
      </c>
      <c r="AD76" s="10" t="str">
        <f t="shared" si="9"/>
        <v/>
      </c>
      <c r="AE76" s="10" t="str">
        <f t="shared" si="10"/>
        <v/>
      </c>
      <c r="AF76" s="10" t="str">
        <f t="shared" si="11"/>
        <v/>
      </c>
      <c r="AG76" s="10" t="str">
        <f t="shared" si="12"/>
        <v/>
      </c>
      <c r="AH76" s="10" t="str">
        <f t="shared" si="13"/>
        <v/>
      </c>
      <c r="AI76" s="13" t="str">
        <f t="shared" si="14"/>
        <v/>
      </c>
      <c r="AJ76" s="11" t="e">
        <f t="shared" si="15"/>
        <v>#VALUE!</v>
      </c>
    </row>
    <row r="77" spans="26:36" x14ac:dyDescent="0.25">
      <c r="Z77" s="10" t="str">
        <f t="shared" si="5"/>
        <v/>
      </c>
      <c r="AA77" s="10" t="str">
        <f t="shared" si="6"/>
        <v/>
      </c>
      <c r="AB77" s="10" t="str">
        <f t="shared" si="7"/>
        <v/>
      </c>
      <c r="AC77" s="10" t="str">
        <f t="shared" si="8"/>
        <v/>
      </c>
      <c r="AD77" s="10" t="str">
        <f t="shared" si="9"/>
        <v/>
      </c>
      <c r="AE77" s="10" t="str">
        <f t="shared" si="10"/>
        <v/>
      </c>
      <c r="AF77" s="10" t="str">
        <f t="shared" si="11"/>
        <v/>
      </c>
      <c r="AG77" s="10" t="str">
        <f t="shared" si="12"/>
        <v/>
      </c>
      <c r="AH77" s="10" t="str">
        <f t="shared" si="13"/>
        <v/>
      </c>
      <c r="AI77" s="13" t="str">
        <f t="shared" si="14"/>
        <v/>
      </c>
      <c r="AJ77" s="11" t="e">
        <f t="shared" si="15"/>
        <v>#VALUE!</v>
      </c>
    </row>
    <row r="78" spans="26:36" x14ac:dyDescent="0.25">
      <c r="Z78" s="10" t="str">
        <f t="shared" si="5"/>
        <v/>
      </c>
      <c r="AA78" s="10" t="str">
        <f t="shared" si="6"/>
        <v/>
      </c>
      <c r="AB78" s="10" t="str">
        <f t="shared" si="7"/>
        <v/>
      </c>
      <c r="AC78" s="10" t="str">
        <f t="shared" si="8"/>
        <v/>
      </c>
      <c r="AD78" s="10" t="str">
        <f t="shared" si="9"/>
        <v/>
      </c>
      <c r="AE78" s="10" t="str">
        <f t="shared" si="10"/>
        <v/>
      </c>
      <c r="AF78" s="10" t="str">
        <f t="shared" si="11"/>
        <v/>
      </c>
      <c r="AG78" s="10" t="str">
        <f t="shared" si="12"/>
        <v/>
      </c>
      <c r="AH78" s="10" t="str">
        <f t="shared" si="13"/>
        <v/>
      </c>
      <c r="AI78" s="13" t="str">
        <f t="shared" si="14"/>
        <v/>
      </c>
      <c r="AJ78" s="11" t="e">
        <f t="shared" si="15"/>
        <v>#VALUE!</v>
      </c>
    </row>
    <row r="79" spans="26:36" x14ac:dyDescent="0.25">
      <c r="Z79" s="10" t="str">
        <f t="shared" si="5"/>
        <v/>
      </c>
      <c r="AA79" s="10" t="str">
        <f t="shared" si="6"/>
        <v/>
      </c>
      <c r="AB79" s="10" t="str">
        <f t="shared" si="7"/>
        <v/>
      </c>
      <c r="AC79" s="10" t="str">
        <f t="shared" si="8"/>
        <v/>
      </c>
      <c r="AD79" s="10" t="str">
        <f t="shared" si="9"/>
        <v/>
      </c>
      <c r="AE79" s="10" t="str">
        <f t="shared" si="10"/>
        <v/>
      </c>
      <c r="AF79" s="10" t="str">
        <f t="shared" si="11"/>
        <v/>
      </c>
      <c r="AG79" s="10" t="str">
        <f t="shared" si="12"/>
        <v/>
      </c>
      <c r="AH79" s="10" t="str">
        <f t="shared" si="13"/>
        <v/>
      </c>
      <c r="AI79" s="13" t="str">
        <f t="shared" si="14"/>
        <v/>
      </c>
      <c r="AJ79" s="11" t="e">
        <f t="shared" si="15"/>
        <v>#VALUE!</v>
      </c>
    </row>
    <row r="80" spans="26:36" x14ac:dyDescent="0.25">
      <c r="Z80" s="10" t="str">
        <f t="shared" si="5"/>
        <v/>
      </c>
      <c r="AA80" s="10" t="str">
        <f t="shared" si="6"/>
        <v/>
      </c>
      <c r="AB80" s="10" t="str">
        <f t="shared" si="7"/>
        <v/>
      </c>
      <c r="AC80" s="10" t="str">
        <f t="shared" si="8"/>
        <v/>
      </c>
      <c r="AD80" s="10" t="str">
        <f t="shared" si="9"/>
        <v/>
      </c>
      <c r="AE80" s="10" t="str">
        <f t="shared" si="10"/>
        <v/>
      </c>
      <c r="AF80" s="10" t="str">
        <f t="shared" si="11"/>
        <v/>
      </c>
      <c r="AG80" s="10" t="str">
        <f t="shared" si="12"/>
        <v/>
      </c>
      <c r="AH80" s="10" t="str">
        <f t="shared" si="13"/>
        <v/>
      </c>
      <c r="AI80" s="13" t="str">
        <f t="shared" si="14"/>
        <v/>
      </c>
      <c r="AJ80" s="11" t="e">
        <f t="shared" si="15"/>
        <v>#VALUE!</v>
      </c>
    </row>
    <row r="81" spans="26:36" x14ac:dyDescent="0.25">
      <c r="Z81" s="10" t="str">
        <f t="shared" si="5"/>
        <v/>
      </c>
      <c r="AA81" s="10" t="str">
        <f t="shared" si="6"/>
        <v/>
      </c>
      <c r="AB81" s="10" t="str">
        <f t="shared" si="7"/>
        <v/>
      </c>
      <c r="AC81" s="10" t="str">
        <f t="shared" si="8"/>
        <v/>
      </c>
      <c r="AD81" s="10" t="str">
        <f t="shared" si="9"/>
        <v/>
      </c>
      <c r="AE81" s="10" t="str">
        <f t="shared" si="10"/>
        <v/>
      </c>
      <c r="AF81" s="10" t="str">
        <f t="shared" si="11"/>
        <v/>
      </c>
      <c r="AG81" s="10" t="str">
        <f t="shared" si="12"/>
        <v/>
      </c>
      <c r="AH81" s="10" t="str">
        <f t="shared" si="13"/>
        <v/>
      </c>
      <c r="AI81" s="13" t="str">
        <f t="shared" si="14"/>
        <v/>
      </c>
      <c r="AJ81" s="11" t="e">
        <f t="shared" si="15"/>
        <v>#VALUE!</v>
      </c>
    </row>
    <row r="82" spans="26:36" x14ac:dyDescent="0.25">
      <c r="Z82" s="10" t="str">
        <f t="shared" si="5"/>
        <v/>
      </c>
      <c r="AA82" s="10" t="str">
        <f t="shared" si="6"/>
        <v/>
      </c>
      <c r="AB82" s="10" t="str">
        <f t="shared" si="7"/>
        <v/>
      </c>
      <c r="AC82" s="10" t="str">
        <f t="shared" si="8"/>
        <v/>
      </c>
      <c r="AD82" s="10" t="str">
        <f t="shared" si="9"/>
        <v/>
      </c>
      <c r="AE82" s="10" t="str">
        <f t="shared" si="10"/>
        <v/>
      </c>
      <c r="AF82" s="10" t="str">
        <f t="shared" si="11"/>
        <v/>
      </c>
      <c r="AG82" s="10" t="str">
        <f t="shared" si="12"/>
        <v/>
      </c>
      <c r="AH82" s="10" t="str">
        <f t="shared" si="13"/>
        <v/>
      </c>
      <c r="AI82" s="13" t="str">
        <f t="shared" si="14"/>
        <v/>
      </c>
      <c r="AJ82" s="11" t="e">
        <f t="shared" si="15"/>
        <v>#VALUE!</v>
      </c>
    </row>
    <row r="83" spans="26:36" x14ac:dyDescent="0.25">
      <c r="Z83" s="10" t="str">
        <f t="shared" si="5"/>
        <v/>
      </c>
      <c r="AA83" s="10" t="str">
        <f t="shared" si="6"/>
        <v/>
      </c>
      <c r="AB83" s="10" t="str">
        <f t="shared" si="7"/>
        <v/>
      </c>
      <c r="AC83" s="10" t="str">
        <f t="shared" si="8"/>
        <v/>
      </c>
      <c r="AD83" s="10" t="str">
        <f t="shared" si="9"/>
        <v/>
      </c>
      <c r="AE83" s="10" t="str">
        <f t="shared" si="10"/>
        <v/>
      </c>
      <c r="AF83" s="10" t="str">
        <f t="shared" si="11"/>
        <v/>
      </c>
      <c r="AG83" s="10" t="str">
        <f t="shared" si="12"/>
        <v/>
      </c>
      <c r="AH83" s="10" t="str">
        <f t="shared" si="13"/>
        <v/>
      </c>
      <c r="AI83" s="13" t="str">
        <f t="shared" si="14"/>
        <v/>
      </c>
      <c r="AJ83" s="11" t="e">
        <f t="shared" si="15"/>
        <v>#VALUE!</v>
      </c>
    </row>
    <row r="84" spans="26:36" x14ac:dyDescent="0.25">
      <c r="Z84" s="10" t="str">
        <f t="shared" ref="Z84:Z147" si="17">IF(N84="победитель",1+J84,IF(N84="призер",100+J84,""))</f>
        <v/>
      </c>
      <c r="AA84" s="10" t="str">
        <f t="shared" ref="AA84:AA147" si="18">IF(J84=4,L84,"")</f>
        <v/>
      </c>
      <c r="AB84" s="10" t="str">
        <f t="shared" ref="AB84:AB147" si="19">IF(J84=5,L84,"")</f>
        <v/>
      </c>
      <c r="AC84" s="10" t="str">
        <f t="shared" ref="AC84:AC147" si="20">IF(J84=6,L84,"")</f>
        <v/>
      </c>
      <c r="AD84" s="10" t="str">
        <f t="shared" ref="AD84:AD147" si="21">IF(J84=7,L84,"")</f>
        <v/>
      </c>
      <c r="AE84" s="10" t="str">
        <f t="shared" ref="AE84:AE147" si="22">IF(J84=8,L84,"")</f>
        <v/>
      </c>
      <c r="AF84" s="10" t="str">
        <f t="shared" ref="AF84:AF147" si="23">IF(J84=9,L84,"")</f>
        <v/>
      </c>
      <c r="AG84" s="10" t="str">
        <f t="shared" ref="AG84:AG147" si="24">IF(J84=10,L84,"")</f>
        <v/>
      </c>
      <c r="AH84" s="10" t="str">
        <f t="shared" ref="AH84:AH147" si="25">IF(J84=11,L84,"")</f>
        <v/>
      </c>
      <c r="AI84" s="13" t="str">
        <f t="shared" ref="AI84:AI147" si="26">IF(J84=4,RANK(L84,$AA$19:$AA$332,0),"")&amp;IF(J84=5,RANK(L84,$AB$19:$AB$332,0),"")&amp;IF(J84=6,RANK(L84,$AC$19:$AC$332,0),"")&amp;IF(J84=7,RANK(L84,$AD$19:$AD$332,0),"")&amp;IF(J84=8,RANK(L84,$AE$19:$AE$332,0),"")&amp;IF(J84=9,RANK(L84,$AF$19:$AF$332,0),"")&amp;IF(J84=10,RANK(L84,$AG$19:$AG$332,0),"")&amp;IF(J84=11,RANK(L84,$AH$19:$AH$332,0),"")</f>
        <v/>
      </c>
      <c r="AJ84" s="11" t="e">
        <f t="shared" ref="AJ84:AJ147" si="27">AI84+1-1</f>
        <v>#VALUE!</v>
      </c>
    </row>
    <row r="85" spans="26:36" x14ac:dyDescent="0.25">
      <c r="Z85" s="10" t="str">
        <f t="shared" si="17"/>
        <v/>
      </c>
      <c r="AA85" s="10" t="str">
        <f t="shared" si="18"/>
        <v/>
      </c>
      <c r="AB85" s="10" t="str">
        <f t="shared" si="19"/>
        <v/>
      </c>
      <c r="AC85" s="10" t="str">
        <f t="shared" si="20"/>
        <v/>
      </c>
      <c r="AD85" s="10" t="str">
        <f t="shared" si="21"/>
        <v/>
      </c>
      <c r="AE85" s="10" t="str">
        <f t="shared" si="22"/>
        <v/>
      </c>
      <c r="AF85" s="10" t="str">
        <f t="shared" si="23"/>
        <v/>
      </c>
      <c r="AG85" s="10" t="str">
        <f t="shared" si="24"/>
        <v/>
      </c>
      <c r="AH85" s="10" t="str">
        <f t="shared" si="25"/>
        <v/>
      </c>
      <c r="AI85" s="13" t="str">
        <f t="shared" si="26"/>
        <v/>
      </c>
      <c r="AJ85" s="11" t="e">
        <f t="shared" si="27"/>
        <v>#VALUE!</v>
      </c>
    </row>
    <row r="86" spans="26:36" x14ac:dyDescent="0.25">
      <c r="Z86" s="10" t="str">
        <f t="shared" si="17"/>
        <v/>
      </c>
      <c r="AA86" s="10" t="str">
        <f t="shared" si="18"/>
        <v/>
      </c>
      <c r="AB86" s="10" t="str">
        <f t="shared" si="19"/>
        <v/>
      </c>
      <c r="AC86" s="10" t="str">
        <f t="shared" si="20"/>
        <v/>
      </c>
      <c r="AD86" s="10" t="str">
        <f t="shared" si="21"/>
        <v/>
      </c>
      <c r="AE86" s="10" t="str">
        <f t="shared" si="22"/>
        <v/>
      </c>
      <c r="AF86" s="10" t="str">
        <f t="shared" si="23"/>
        <v/>
      </c>
      <c r="AG86" s="10" t="str">
        <f t="shared" si="24"/>
        <v/>
      </c>
      <c r="AH86" s="10" t="str">
        <f t="shared" si="25"/>
        <v/>
      </c>
      <c r="AI86" s="13" t="str">
        <f t="shared" si="26"/>
        <v/>
      </c>
      <c r="AJ86" s="11" t="e">
        <f t="shared" si="27"/>
        <v>#VALUE!</v>
      </c>
    </row>
    <row r="87" spans="26:36" x14ac:dyDescent="0.25">
      <c r="Z87" s="10" t="str">
        <f t="shared" si="17"/>
        <v/>
      </c>
      <c r="AA87" s="10" t="str">
        <f t="shared" si="18"/>
        <v/>
      </c>
      <c r="AB87" s="10" t="str">
        <f t="shared" si="19"/>
        <v/>
      </c>
      <c r="AC87" s="10" t="str">
        <f t="shared" si="20"/>
        <v/>
      </c>
      <c r="AD87" s="10" t="str">
        <f t="shared" si="21"/>
        <v/>
      </c>
      <c r="AE87" s="10" t="str">
        <f t="shared" si="22"/>
        <v/>
      </c>
      <c r="AF87" s="10" t="str">
        <f t="shared" si="23"/>
        <v/>
      </c>
      <c r="AG87" s="10" t="str">
        <f t="shared" si="24"/>
        <v/>
      </c>
      <c r="AH87" s="10" t="str">
        <f t="shared" si="25"/>
        <v/>
      </c>
      <c r="AI87" s="13" t="str">
        <f t="shared" si="26"/>
        <v/>
      </c>
      <c r="AJ87" s="11" t="e">
        <f t="shared" si="27"/>
        <v>#VALUE!</v>
      </c>
    </row>
    <row r="88" spans="26:36" x14ac:dyDescent="0.25">
      <c r="Z88" s="10" t="str">
        <f t="shared" si="17"/>
        <v/>
      </c>
      <c r="AA88" s="10" t="str">
        <f t="shared" si="18"/>
        <v/>
      </c>
      <c r="AB88" s="10" t="str">
        <f t="shared" si="19"/>
        <v/>
      </c>
      <c r="AC88" s="10" t="str">
        <f t="shared" si="20"/>
        <v/>
      </c>
      <c r="AD88" s="10" t="str">
        <f t="shared" si="21"/>
        <v/>
      </c>
      <c r="AE88" s="10" t="str">
        <f t="shared" si="22"/>
        <v/>
      </c>
      <c r="AF88" s="10" t="str">
        <f t="shared" si="23"/>
        <v/>
      </c>
      <c r="AG88" s="10" t="str">
        <f t="shared" si="24"/>
        <v/>
      </c>
      <c r="AH88" s="10" t="str">
        <f t="shared" si="25"/>
        <v/>
      </c>
      <c r="AI88" s="13" t="str">
        <f t="shared" si="26"/>
        <v/>
      </c>
      <c r="AJ88" s="11" t="e">
        <f t="shared" si="27"/>
        <v>#VALUE!</v>
      </c>
    </row>
    <row r="89" spans="26:36" x14ac:dyDescent="0.25">
      <c r="Z89" s="10" t="str">
        <f t="shared" si="17"/>
        <v/>
      </c>
      <c r="AA89" s="10" t="str">
        <f t="shared" si="18"/>
        <v/>
      </c>
      <c r="AB89" s="10" t="str">
        <f t="shared" si="19"/>
        <v/>
      </c>
      <c r="AC89" s="10" t="str">
        <f t="shared" si="20"/>
        <v/>
      </c>
      <c r="AD89" s="10" t="str">
        <f t="shared" si="21"/>
        <v/>
      </c>
      <c r="AE89" s="10" t="str">
        <f t="shared" si="22"/>
        <v/>
      </c>
      <c r="AF89" s="10" t="str">
        <f t="shared" si="23"/>
        <v/>
      </c>
      <c r="AG89" s="10" t="str">
        <f t="shared" si="24"/>
        <v/>
      </c>
      <c r="AH89" s="10" t="str">
        <f t="shared" si="25"/>
        <v/>
      </c>
      <c r="AI89" s="13" t="str">
        <f t="shared" si="26"/>
        <v/>
      </c>
      <c r="AJ89" s="11" t="e">
        <f t="shared" si="27"/>
        <v>#VALUE!</v>
      </c>
    </row>
    <row r="90" spans="26:36" x14ac:dyDescent="0.25">
      <c r="Z90" s="10" t="str">
        <f t="shared" si="17"/>
        <v/>
      </c>
      <c r="AA90" s="10" t="str">
        <f t="shared" si="18"/>
        <v/>
      </c>
      <c r="AB90" s="10" t="str">
        <f t="shared" si="19"/>
        <v/>
      </c>
      <c r="AC90" s="10" t="str">
        <f t="shared" si="20"/>
        <v/>
      </c>
      <c r="AD90" s="10" t="str">
        <f t="shared" si="21"/>
        <v/>
      </c>
      <c r="AE90" s="10" t="str">
        <f t="shared" si="22"/>
        <v/>
      </c>
      <c r="AF90" s="10" t="str">
        <f t="shared" si="23"/>
        <v/>
      </c>
      <c r="AG90" s="10" t="str">
        <f t="shared" si="24"/>
        <v/>
      </c>
      <c r="AH90" s="10" t="str">
        <f t="shared" si="25"/>
        <v/>
      </c>
      <c r="AI90" s="13" t="str">
        <f t="shared" si="26"/>
        <v/>
      </c>
      <c r="AJ90" s="11" t="e">
        <f t="shared" si="27"/>
        <v>#VALUE!</v>
      </c>
    </row>
    <row r="91" spans="26:36" x14ac:dyDescent="0.25">
      <c r="Z91" s="10" t="str">
        <f t="shared" si="17"/>
        <v/>
      </c>
      <c r="AA91" s="10" t="str">
        <f t="shared" si="18"/>
        <v/>
      </c>
      <c r="AB91" s="10" t="str">
        <f t="shared" si="19"/>
        <v/>
      </c>
      <c r="AC91" s="10" t="str">
        <f t="shared" si="20"/>
        <v/>
      </c>
      <c r="AD91" s="10" t="str">
        <f t="shared" si="21"/>
        <v/>
      </c>
      <c r="AE91" s="10" t="str">
        <f t="shared" si="22"/>
        <v/>
      </c>
      <c r="AF91" s="10" t="str">
        <f t="shared" si="23"/>
        <v/>
      </c>
      <c r="AG91" s="10" t="str">
        <f t="shared" si="24"/>
        <v/>
      </c>
      <c r="AH91" s="10" t="str">
        <f t="shared" si="25"/>
        <v/>
      </c>
      <c r="AI91" s="13" t="str">
        <f t="shared" si="26"/>
        <v/>
      </c>
      <c r="AJ91" s="11" t="e">
        <f t="shared" si="27"/>
        <v>#VALUE!</v>
      </c>
    </row>
    <row r="92" spans="26:36" x14ac:dyDescent="0.25">
      <c r="Z92" s="10" t="str">
        <f t="shared" si="17"/>
        <v/>
      </c>
      <c r="AA92" s="10" t="str">
        <f t="shared" si="18"/>
        <v/>
      </c>
      <c r="AB92" s="10" t="str">
        <f t="shared" si="19"/>
        <v/>
      </c>
      <c r="AC92" s="10" t="str">
        <f t="shared" si="20"/>
        <v/>
      </c>
      <c r="AD92" s="10" t="str">
        <f t="shared" si="21"/>
        <v/>
      </c>
      <c r="AE92" s="10" t="str">
        <f t="shared" si="22"/>
        <v/>
      </c>
      <c r="AF92" s="10" t="str">
        <f t="shared" si="23"/>
        <v/>
      </c>
      <c r="AG92" s="10" t="str">
        <f t="shared" si="24"/>
        <v/>
      </c>
      <c r="AH92" s="10" t="str">
        <f t="shared" si="25"/>
        <v/>
      </c>
      <c r="AI92" s="13" t="str">
        <f t="shared" si="26"/>
        <v/>
      </c>
      <c r="AJ92" s="11" t="e">
        <f t="shared" si="27"/>
        <v>#VALUE!</v>
      </c>
    </row>
    <row r="93" spans="26:36" x14ac:dyDescent="0.25">
      <c r="Z93" s="10" t="str">
        <f t="shared" si="17"/>
        <v/>
      </c>
      <c r="AA93" s="10" t="str">
        <f t="shared" si="18"/>
        <v/>
      </c>
      <c r="AB93" s="10" t="str">
        <f t="shared" si="19"/>
        <v/>
      </c>
      <c r="AC93" s="10" t="str">
        <f t="shared" si="20"/>
        <v/>
      </c>
      <c r="AD93" s="10" t="str">
        <f t="shared" si="21"/>
        <v/>
      </c>
      <c r="AE93" s="10" t="str">
        <f t="shared" si="22"/>
        <v/>
      </c>
      <c r="AF93" s="10" t="str">
        <f t="shared" si="23"/>
        <v/>
      </c>
      <c r="AG93" s="10" t="str">
        <f t="shared" si="24"/>
        <v/>
      </c>
      <c r="AH93" s="10" t="str">
        <f t="shared" si="25"/>
        <v/>
      </c>
      <c r="AI93" s="13" t="str">
        <f t="shared" si="26"/>
        <v/>
      </c>
      <c r="AJ93" s="11" t="e">
        <f t="shared" si="27"/>
        <v>#VALUE!</v>
      </c>
    </row>
    <row r="94" spans="26:36" x14ac:dyDescent="0.25">
      <c r="Z94" s="10" t="str">
        <f t="shared" si="17"/>
        <v/>
      </c>
      <c r="AA94" s="10" t="str">
        <f t="shared" si="18"/>
        <v/>
      </c>
      <c r="AB94" s="10" t="str">
        <f t="shared" si="19"/>
        <v/>
      </c>
      <c r="AC94" s="10" t="str">
        <f t="shared" si="20"/>
        <v/>
      </c>
      <c r="AD94" s="10" t="str">
        <f t="shared" si="21"/>
        <v/>
      </c>
      <c r="AE94" s="10" t="str">
        <f t="shared" si="22"/>
        <v/>
      </c>
      <c r="AF94" s="10" t="str">
        <f t="shared" si="23"/>
        <v/>
      </c>
      <c r="AG94" s="10" t="str">
        <f t="shared" si="24"/>
        <v/>
      </c>
      <c r="AH94" s="10" t="str">
        <f t="shared" si="25"/>
        <v/>
      </c>
      <c r="AI94" s="13" t="str">
        <f t="shared" si="26"/>
        <v/>
      </c>
      <c r="AJ94" s="11" t="e">
        <f t="shared" si="27"/>
        <v>#VALUE!</v>
      </c>
    </row>
    <row r="95" spans="26:36" x14ac:dyDescent="0.25">
      <c r="Z95" s="10" t="str">
        <f t="shared" si="17"/>
        <v/>
      </c>
      <c r="AA95" s="10" t="str">
        <f t="shared" si="18"/>
        <v/>
      </c>
      <c r="AB95" s="10" t="str">
        <f t="shared" si="19"/>
        <v/>
      </c>
      <c r="AC95" s="10" t="str">
        <f t="shared" si="20"/>
        <v/>
      </c>
      <c r="AD95" s="10" t="str">
        <f t="shared" si="21"/>
        <v/>
      </c>
      <c r="AE95" s="10" t="str">
        <f t="shared" si="22"/>
        <v/>
      </c>
      <c r="AF95" s="10" t="str">
        <f t="shared" si="23"/>
        <v/>
      </c>
      <c r="AG95" s="10" t="str">
        <f t="shared" si="24"/>
        <v/>
      </c>
      <c r="AH95" s="10" t="str">
        <f t="shared" si="25"/>
        <v/>
      </c>
      <c r="AI95" s="13" t="str">
        <f t="shared" si="26"/>
        <v/>
      </c>
      <c r="AJ95" s="11" t="e">
        <f t="shared" si="27"/>
        <v>#VALUE!</v>
      </c>
    </row>
    <row r="96" spans="26:36" x14ac:dyDescent="0.25">
      <c r="Z96" s="10" t="str">
        <f t="shared" si="17"/>
        <v/>
      </c>
      <c r="AA96" s="10" t="str">
        <f t="shared" si="18"/>
        <v/>
      </c>
      <c r="AB96" s="10" t="str">
        <f t="shared" si="19"/>
        <v/>
      </c>
      <c r="AC96" s="10" t="str">
        <f t="shared" si="20"/>
        <v/>
      </c>
      <c r="AD96" s="10" t="str">
        <f t="shared" si="21"/>
        <v/>
      </c>
      <c r="AE96" s="10" t="str">
        <f t="shared" si="22"/>
        <v/>
      </c>
      <c r="AF96" s="10" t="str">
        <f t="shared" si="23"/>
        <v/>
      </c>
      <c r="AG96" s="10" t="str">
        <f t="shared" si="24"/>
        <v/>
      </c>
      <c r="AH96" s="10" t="str">
        <f t="shared" si="25"/>
        <v/>
      </c>
      <c r="AI96" s="13" t="str">
        <f t="shared" si="26"/>
        <v/>
      </c>
      <c r="AJ96" s="11" t="e">
        <f t="shared" si="27"/>
        <v>#VALUE!</v>
      </c>
    </row>
    <row r="97" spans="26:36" x14ac:dyDescent="0.25">
      <c r="Z97" s="10" t="str">
        <f t="shared" si="17"/>
        <v/>
      </c>
      <c r="AA97" s="10" t="str">
        <f t="shared" si="18"/>
        <v/>
      </c>
      <c r="AB97" s="10" t="str">
        <f t="shared" si="19"/>
        <v/>
      </c>
      <c r="AC97" s="10" t="str">
        <f t="shared" si="20"/>
        <v/>
      </c>
      <c r="AD97" s="10" t="str">
        <f t="shared" si="21"/>
        <v/>
      </c>
      <c r="AE97" s="10" t="str">
        <f t="shared" si="22"/>
        <v/>
      </c>
      <c r="AF97" s="10" t="str">
        <f t="shared" si="23"/>
        <v/>
      </c>
      <c r="AG97" s="10" t="str">
        <f t="shared" si="24"/>
        <v/>
      </c>
      <c r="AH97" s="10" t="str">
        <f t="shared" si="25"/>
        <v/>
      </c>
      <c r="AI97" s="13" t="str">
        <f t="shared" si="26"/>
        <v/>
      </c>
      <c r="AJ97" s="11" t="e">
        <f t="shared" si="27"/>
        <v>#VALUE!</v>
      </c>
    </row>
    <row r="98" spans="26:36" x14ac:dyDescent="0.25">
      <c r="Z98" s="10" t="str">
        <f t="shared" si="17"/>
        <v/>
      </c>
      <c r="AA98" s="10" t="str">
        <f t="shared" si="18"/>
        <v/>
      </c>
      <c r="AB98" s="10" t="str">
        <f t="shared" si="19"/>
        <v/>
      </c>
      <c r="AC98" s="10" t="str">
        <f t="shared" si="20"/>
        <v/>
      </c>
      <c r="AD98" s="10" t="str">
        <f t="shared" si="21"/>
        <v/>
      </c>
      <c r="AE98" s="10" t="str">
        <f t="shared" si="22"/>
        <v/>
      </c>
      <c r="AF98" s="10" t="str">
        <f t="shared" si="23"/>
        <v/>
      </c>
      <c r="AG98" s="10" t="str">
        <f t="shared" si="24"/>
        <v/>
      </c>
      <c r="AH98" s="10" t="str">
        <f t="shared" si="25"/>
        <v/>
      </c>
      <c r="AI98" s="13" t="str">
        <f t="shared" si="26"/>
        <v/>
      </c>
      <c r="AJ98" s="11" t="e">
        <f t="shared" si="27"/>
        <v>#VALUE!</v>
      </c>
    </row>
    <row r="99" spans="26:36" x14ac:dyDescent="0.25">
      <c r="Z99" s="10" t="str">
        <f t="shared" si="17"/>
        <v/>
      </c>
      <c r="AA99" s="10" t="str">
        <f t="shared" si="18"/>
        <v/>
      </c>
      <c r="AB99" s="10" t="str">
        <f t="shared" si="19"/>
        <v/>
      </c>
      <c r="AC99" s="10" t="str">
        <f t="shared" si="20"/>
        <v/>
      </c>
      <c r="AD99" s="10" t="str">
        <f t="shared" si="21"/>
        <v/>
      </c>
      <c r="AE99" s="10" t="str">
        <f t="shared" si="22"/>
        <v/>
      </c>
      <c r="AF99" s="10" t="str">
        <f t="shared" si="23"/>
        <v/>
      </c>
      <c r="AG99" s="10" t="str">
        <f t="shared" si="24"/>
        <v/>
      </c>
      <c r="AH99" s="10" t="str">
        <f t="shared" si="25"/>
        <v/>
      </c>
      <c r="AI99" s="13" t="str">
        <f t="shared" si="26"/>
        <v/>
      </c>
      <c r="AJ99" s="11" t="e">
        <f t="shared" si="27"/>
        <v>#VALUE!</v>
      </c>
    </row>
    <row r="100" spans="26:36" x14ac:dyDescent="0.25">
      <c r="Z100" s="10" t="str">
        <f t="shared" si="17"/>
        <v/>
      </c>
      <c r="AA100" s="10" t="str">
        <f t="shared" si="18"/>
        <v/>
      </c>
      <c r="AB100" s="10" t="str">
        <f t="shared" si="19"/>
        <v/>
      </c>
      <c r="AC100" s="10" t="str">
        <f t="shared" si="20"/>
        <v/>
      </c>
      <c r="AD100" s="10" t="str">
        <f t="shared" si="21"/>
        <v/>
      </c>
      <c r="AE100" s="10" t="str">
        <f t="shared" si="22"/>
        <v/>
      </c>
      <c r="AF100" s="10" t="str">
        <f t="shared" si="23"/>
        <v/>
      </c>
      <c r="AG100" s="10" t="str">
        <f t="shared" si="24"/>
        <v/>
      </c>
      <c r="AH100" s="10" t="str">
        <f t="shared" si="25"/>
        <v/>
      </c>
      <c r="AI100" s="13" t="str">
        <f t="shared" si="26"/>
        <v/>
      </c>
      <c r="AJ100" s="11" t="e">
        <f t="shared" si="27"/>
        <v>#VALUE!</v>
      </c>
    </row>
    <row r="101" spans="26:36" x14ac:dyDescent="0.25">
      <c r="Z101" s="10" t="str">
        <f t="shared" si="17"/>
        <v/>
      </c>
      <c r="AA101" s="10" t="str">
        <f t="shared" si="18"/>
        <v/>
      </c>
      <c r="AB101" s="10" t="str">
        <f t="shared" si="19"/>
        <v/>
      </c>
      <c r="AC101" s="10" t="str">
        <f t="shared" si="20"/>
        <v/>
      </c>
      <c r="AD101" s="10" t="str">
        <f t="shared" si="21"/>
        <v/>
      </c>
      <c r="AE101" s="10" t="str">
        <f t="shared" si="22"/>
        <v/>
      </c>
      <c r="AF101" s="10" t="str">
        <f t="shared" si="23"/>
        <v/>
      </c>
      <c r="AG101" s="10" t="str">
        <f t="shared" si="24"/>
        <v/>
      </c>
      <c r="AH101" s="10" t="str">
        <f t="shared" si="25"/>
        <v/>
      </c>
      <c r="AI101" s="13" t="str">
        <f t="shared" si="26"/>
        <v/>
      </c>
      <c r="AJ101" s="11" t="e">
        <f t="shared" si="27"/>
        <v>#VALUE!</v>
      </c>
    </row>
    <row r="102" spans="26:36" x14ac:dyDescent="0.25">
      <c r="Z102" s="10" t="str">
        <f t="shared" si="17"/>
        <v/>
      </c>
      <c r="AA102" s="10" t="str">
        <f t="shared" si="18"/>
        <v/>
      </c>
      <c r="AB102" s="10" t="str">
        <f t="shared" si="19"/>
        <v/>
      </c>
      <c r="AC102" s="10" t="str">
        <f t="shared" si="20"/>
        <v/>
      </c>
      <c r="AD102" s="10" t="str">
        <f t="shared" si="21"/>
        <v/>
      </c>
      <c r="AE102" s="10" t="str">
        <f t="shared" si="22"/>
        <v/>
      </c>
      <c r="AF102" s="10" t="str">
        <f t="shared" si="23"/>
        <v/>
      </c>
      <c r="AG102" s="10" t="str">
        <f t="shared" si="24"/>
        <v/>
      </c>
      <c r="AH102" s="10" t="str">
        <f t="shared" si="25"/>
        <v/>
      </c>
      <c r="AI102" s="13" t="str">
        <f t="shared" si="26"/>
        <v/>
      </c>
      <c r="AJ102" s="11" t="e">
        <f t="shared" si="27"/>
        <v>#VALUE!</v>
      </c>
    </row>
    <row r="103" spans="26:36" x14ac:dyDescent="0.25">
      <c r="Z103" s="10" t="str">
        <f t="shared" si="17"/>
        <v/>
      </c>
      <c r="AA103" s="10" t="str">
        <f t="shared" si="18"/>
        <v/>
      </c>
      <c r="AB103" s="10" t="str">
        <f t="shared" si="19"/>
        <v/>
      </c>
      <c r="AC103" s="10" t="str">
        <f t="shared" si="20"/>
        <v/>
      </c>
      <c r="AD103" s="10" t="str">
        <f t="shared" si="21"/>
        <v/>
      </c>
      <c r="AE103" s="10" t="str">
        <f t="shared" si="22"/>
        <v/>
      </c>
      <c r="AF103" s="10" t="str">
        <f t="shared" si="23"/>
        <v/>
      </c>
      <c r="AG103" s="10" t="str">
        <f t="shared" si="24"/>
        <v/>
      </c>
      <c r="AH103" s="10" t="str">
        <f t="shared" si="25"/>
        <v/>
      </c>
      <c r="AI103" s="13" t="str">
        <f t="shared" si="26"/>
        <v/>
      </c>
      <c r="AJ103" s="11" t="e">
        <f t="shared" si="27"/>
        <v>#VALUE!</v>
      </c>
    </row>
    <row r="104" spans="26:36" x14ac:dyDescent="0.25">
      <c r="Z104" s="10" t="str">
        <f t="shared" si="17"/>
        <v/>
      </c>
      <c r="AA104" s="10" t="str">
        <f t="shared" si="18"/>
        <v/>
      </c>
      <c r="AB104" s="10" t="str">
        <f t="shared" si="19"/>
        <v/>
      </c>
      <c r="AC104" s="10" t="str">
        <f t="shared" si="20"/>
        <v/>
      </c>
      <c r="AD104" s="10" t="str">
        <f t="shared" si="21"/>
        <v/>
      </c>
      <c r="AE104" s="10" t="str">
        <f t="shared" si="22"/>
        <v/>
      </c>
      <c r="AF104" s="10" t="str">
        <f t="shared" si="23"/>
        <v/>
      </c>
      <c r="AG104" s="10" t="str">
        <f t="shared" si="24"/>
        <v/>
      </c>
      <c r="AH104" s="10" t="str">
        <f t="shared" si="25"/>
        <v/>
      </c>
      <c r="AI104" s="13" t="str">
        <f t="shared" si="26"/>
        <v/>
      </c>
      <c r="AJ104" s="11" t="e">
        <f t="shared" si="27"/>
        <v>#VALUE!</v>
      </c>
    </row>
    <row r="105" spans="26:36" x14ac:dyDescent="0.25">
      <c r="Z105" s="10" t="str">
        <f t="shared" si="17"/>
        <v/>
      </c>
      <c r="AA105" s="10" t="str">
        <f t="shared" si="18"/>
        <v/>
      </c>
      <c r="AB105" s="10" t="str">
        <f t="shared" si="19"/>
        <v/>
      </c>
      <c r="AC105" s="10" t="str">
        <f t="shared" si="20"/>
        <v/>
      </c>
      <c r="AD105" s="10" t="str">
        <f t="shared" si="21"/>
        <v/>
      </c>
      <c r="AE105" s="10" t="str">
        <f t="shared" si="22"/>
        <v/>
      </c>
      <c r="AF105" s="10" t="str">
        <f t="shared" si="23"/>
        <v/>
      </c>
      <c r="AG105" s="10" t="str">
        <f t="shared" si="24"/>
        <v/>
      </c>
      <c r="AH105" s="10" t="str">
        <f t="shared" si="25"/>
        <v/>
      </c>
      <c r="AI105" s="13" t="str">
        <f t="shared" si="26"/>
        <v/>
      </c>
      <c r="AJ105" s="11" t="e">
        <f t="shared" si="27"/>
        <v>#VALUE!</v>
      </c>
    </row>
    <row r="106" spans="26:36" x14ac:dyDescent="0.25">
      <c r="Z106" s="10" t="str">
        <f t="shared" si="17"/>
        <v/>
      </c>
      <c r="AA106" s="10" t="str">
        <f t="shared" si="18"/>
        <v/>
      </c>
      <c r="AB106" s="10" t="str">
        <f t="shared" si="19"/>
        <v/>
      </c>
      <c r="AC106" s="10" t="str">
        <f t="shared" si="20"/>
        <v/>
      </c>
      <c r="AD106" s="10" t="str">
        <f t="shared" si="21"/>
        <v/>
      </c>
      <c r="AE106" s="10" t="str">
        <f t="shared" si="22"/>
        <v/>
      </c>
      <c r="AF106" s="10" t="str">
        <f t="shared" si="23"/>
        <v/>
      </c>
      <c r="AG106" s="10" t="str">
        <f t="shared" si="24"/>
        <v/>
      </c>
      <c r="AH106" s="10" t="str">
        <f t="shared" si="25"/>
        <v/>
      </c>
      <c r="AI106" s="13" t="str">
        <f t="shared" si="26"/>
        <v/>
      </c>
      <c r="AJ106" s="11" t="e">
        <f t="shared" si="27"/>
        <v>#VALUE!</v>
      </c>
    </row>
    <row r="107" spans="26:36" x14ac:dyDescent="0.25">
      <c r="Z107" s="10" t="str">
        <f t="shared" si="17"/>
        <v/>
      </c>
      <c r="AA107" s="10" t="str">
        <f t="shared" si="18"/>
        <v/>
      </c>
      <c r="AB107" s="10" t="str">
        <f t="shared" si="19"/>
        <v/>
      </c>
      <c r="AC107" s="10" t="str">
        <f t="shared" si="20"/>
        <v/>
      </c>
      <c r="AD107" s="10" t="str">
        <f t="shared" si="21"/>
        <v/>
      </c>
      <c r="AE107" s="10" t="str">
        <f t="shared" si="22"/>
        <v/>
      </c>
      <c r="AF107" s="10" t="str">
        <f t="shared" si="23"/>
        <v/>
      </c>
      <c r="AG107" s="10" t="str">
        <f t="shared" si="24"/>
        <v/>
      </c>
      <c r="AH107" s="10" t="str">
        <f t="shared" si="25"/>
        <v/>
      </c>
      <c r="AI107" s="13" t="str">
        <f t="shared" si="26"/>
        <v/>
      </c>
      <c r="AJ107" s="11" t="e">
        <f t="shared" si="27"/>
        <v>#VALUE!</v>
      </c>
    </row>
    <row r="108" spans="26:36" x14ac:dyDescent="0.25">
      <c r="Z108" s="10" t="str">
        <f t="shared" si="17"/>
        <v/>
      </c>
      <c r="AA108" s="10" t="str">
        <f t="shared" si="18"/>
        <v/>
      </c>
      <c r="AB108" s="10" t="str">
        <f t="shared" si="19"/>
        <v/>
      </c>
      <c r="AC108" s="10" t="str">
        <f t="shared" si="20"/>
        <v/>
      </c>
      <c r="AD108" s="10" t="str">
        <f t="shared" si="21"/>
        <v/>
      </c>
      <c r="AE108" s="10" t="str">
        <f t="shared" si="22"/>
        <v/>
      </c>
      <c r="AF108" s="10" t="str">
        <f t="shared" si="23"/>
        <v/>
      </c>
      <c r="AG108" s="10" t="str">
        <f t="shared" si="24"/>
        <v/>
      </c>
      <c r="AH108" s="10" t="str">
        <f t="shared" si="25"/>
        <v/>
      </c>
      <c r="AI108" s="13" t="str">
        <f t="shared" si="26"/>
        <v/>
      </c>
      <c r="AJ108" s="11" t="e">
        <f t="shared" si="27"/>
        <v>#VALUE!</v>
      </c>
    </row>
    <row r="109" spans="26:36" x14ac:dyDescent="0.25">
      <c r="Z109" s="10" t="str">
        <f t="shared" si="17"/>
        <v/>
      </c>
      <c r="AA109" s="10" t="str">
        <f t="shared" si="18"/>
        <v/>
      </c>
      <c r="AB109" s="10" t="str">
        <f t="shared" si="19"/>
        <v/>
      </c>
      <c r="AC109" s="10" t="str">
        <f t="shared" si="20"/>
        <v/>
      </c>
      <c r="AD109" s="10" t="str">
        <f t="shared" si="21"/>
        <v/>
      </c>
      <c r="AE109" s="10" t="str">
        <f t="shared" si="22"/>
        <v/>
      </c>
      <c r="AF109" s="10" t="str">
        <f t="shared" si="23"/>
        <v/>
      </c>
      <c r="AG109" s="10" t="str">
        <f t="shared" si="24"/>
        <v/>
      </c>
      <c r="AH109" s="10" t="str">
        <f t="shared" si="25"/>
        <v/>
      </c>
      <c r="AI109" s="13" t="str">
        <f t="shared" si="26"/>
        <v/>
      </c>
      <c r="AJ109" s="11" t="e">
        <f t="shared" si="27"/>
        <v>#VALUE!</v>
      </c>
    </row>
    <row r="110" spans="26:36" x14ac:dyDescent="0.25">
      <c r="Z110" s="10" t="str">
        <f t="shared" si="17"/>
        <v/>
      </c>
      <c r="AA110" s="10" t="str">
        <f t="shared" si="18"/>
        <v/>
      </c>
      <c r="AB110" s="10" t="str">
        <f t="shared" si="19"/>
        <v/>
      </c>
      <c r="AC110" s="10" t="str">
        <f t="shared" si="20"/>
        <v/>
      </c>
      <c r="AD110" s="10" t="str">
        <f t="shared" si="21"/>
        <v/>
      </c>
      <c r="AE110" s="10" t="str">
        <f t="shared" si="22"/>
        <v/>
      </c>
      <c r="AF110" s="10" t="str">
        <f t="shared" si="23"/>
        <v/>
      </c>
      <c r="AG110" s="10" t="str">
        <f t="shared" si="24"/>
        <v/>
      </c>
      <c r="AH110" s="10" t="str">
        <f t="shared" si="25"/>
        <v/>
      </c>
      <c r="AI110" s="13" t="str">
        <f t="shared" si="26"/>
        <v/>
      </c>
      <c r="AJ110" s="11" t="e">
        <f t="shared" si="27"/>
        <v>#VALUE!</v>
      </c>
    </row>
    <row r="111" spans="26:36" x14ac:dyDescent="0.25">
      <c r="Z111" s="10" t="str">
        <f t="shared" si="17"/>
        <v/>
      </c>
      <c r="AA111" s="10" t="str">
        <f t="shared" si="18"/>
        <v/>
      </c>
      <c r="AB111" s="10" t="str">
        <f t="shared" si="19"/>
        <v/>
      </c>
      <c r="AC111" s="10" t="str">
        <f t="shared" si="20"/>
        <v/>
      </c>
      <c r="AD111" s="10" t="str">
        <f t="shared" si="21"/>
        <v/>
      </c>
      <c r="AE111" s="10" t="str">
        <f t="shared" si="22"/>
        <v/>
      </c>
      <c r="AF111" s="10" t="str">
        <f t="shared" si="23"/>
        <v/>
      </c>
      <c r="AG111" s="10" t="str">
        <f t="shared" si="24"/>
        <v/>
      </c>
      <c r="AH111" s="10" t="str">
        <f t="shared" si="25"/>
        <v/>
      </c>
      <c r="AI111" s="13" t="str">
        <f t="shared" si="26"/>
        <v/>
      </c>
      <c r="AJ111" s="11" t="e">
        <f t="shared" si="27"/>
        <v>#VALUE!</v>
      </c>
    </row>
    <row r="112" spans="26:36" x14ac:dyDescent="0.25">
      <c r="Z112" s="10" t="str">
        <f t="shared" si="17"/>
        <v/>
      </c>
      <c r="AA112" s="10" t="str">
        <f t="shared" si="18"/>
        <v/>
      </c>
      <c r="AB112" s="10" t="str">
        <f t="shared" si="19"/>
        <v/>
      </c>
      <c r="AC112" s="10" t="str">
        <f t="shared" si="20"/>
        <v/>
      </c>
      <c r="AD112" s="10" t="str">
        <f t="shared" si="21"/>
        <v/>
      </c>
      <c r="AE112" s="10" t="str">
        <f t="shared" si="22"/>
        <v/>
      </c>
      <c r="AF112" s="10" t="str">
        <f t="shared" si="23"/>
        <v/>
      </c>
      <c r="AG112" s="10" t="str">
        <f t="shared" si="24"/>
        <v/>
      </c>
      <c r="AH112" s="10" t="str">
        <f t="shared" si="25"/>
        <v/>
      </c>
      <c r="AI112" s="13" t="str">
        <f t="shared" si="26"/>
        <v/>
      </c>
      <c r="AJ112" s="11" t="e">
        <f t="shared" si="27"/>
        <v>#VALUE!</v>
      </c>
    </row>
    <row r="113" spans="26:36" x14ac:dyDescent="0.25">
      <c r="Z113" s="10" t="str">
        <f t="shared" si="17"/>
        <v/>
      </c>
      <c r="AA113" s="10" t="str">
        <f t="shared" si="18"/>
        <v/>
      </c>
      <c r="AB113" s="10" t="str">
        <f t="shared" si="19"/>
        <v/>
      </c>
      <c r="AC113" s="10" t="str">
        <f t="shared" si="20"/>
        <v/>
      </c>
      <c r="AD113" s="10" t="str">
        <f t="shared" si="21"/>
        <v/>
      </c>
      <c r="AE113" s="10" t="str">
        <f t="shared" si="22"/>
        <v/>
      </c>
      <c r="AF113" s="10" t="str">
        <f t="shared" si="23"/>
        <v/>
      </c>
      <c r="AG113" s="10" t="str">
        <f t="shared" si="24"/>
        <v/>
      </c>
      <c r="AH113" s="10" t="str">
        <f t="shared" si="25"/>
        <v/>
      </c>
      <c r="AI113" s="13" t="str">
        <f t="shared" si="26"/>
        <v/>
      </c>
      <c r="AJ113" s="11" t="e">
        <f t="shared" si="27"/>
        <v>#VALUE!</v>
      </c>
    </row>
    <row r="114" spans="26:36" x14ac:dyDescent="0.25">
      <c r="Z114" s="10" t="str">
        <f t="shared" si="17"/>
        <v/>
      </c>
      <c r="AA114" s="10" t="str">
        <f t="shared" si="18"/>
        <v/>
      </c>
      <c r="AB114" s="10" t="str">
        <f t="shared" si="19"/>
        <v/>
      </c>
      <c r="AC114" s="10" t="str">
        <f t="shared" si="20"/>
        <v/>
      </c>
      <c r="AD114" s="10" t="str">
        <f t="shared" si="21"/>
        <v/>
      </c>
      <c r="AE114" s="10" t="str">
        <f t="shared" si="22"/>
        <v/>
      </c>
      <c r="AF114" s="10" t="str">
        <f t="shared" si="23"/>
        <v/>
      </c>
      <c r="AG114" s="10" t="str">
        <f t="shared" si="24"/>
        <v/>
      </c>
      <c r="AH114" s="10" t="str">
        <f t="shared" si="25"/>
        <v/>
      </c>
      <c r="AI114" s="13" t="str">
        <f t="shared" si="26"/>
        <v/>
      </c>
      <c r="AJ114" s="11" t="e">
        <f t="shared" si="27"/>
        <v>#VALUE!</v>
      </c>
    </row>
    <row r="115" spans="26:36" x14ac:dyDescent="0.25">
      <c r="Z115" s="10" t="str">
        <f t="shared" si="17"/>
        <v/>
      </c>
      <c r="AA115" s="10" t="str">
        <f t="shared" si="18"/>
        <v/>
      </c>
      <c r="AB115" s="10" t="str">
        <f t="shared" si="19"/>
        <v/>
      </c>
      <c r="AC115" s="10" t="str">
        <f t="shared" si="20"/>
        <v/>
      </c>
      <c r="AD115" s="10" t="str">
        <f t="shared" si="21"/>
        <v/>
      </c>
      <c r="AE115" s="10" t="str">
        <f t="shared" si="22"/>
        <v/>
      </c>
      <c r="AF115" s="10" t="str">
        <f t="shared" si="23"/>
        <v/>
      </c>
      <c r="AG115" s="10" t="str">
        <f t="shared" si="24"/>
        <v/>
      </c>
      <c r="AH115" s="10" t="str">
        <f t="shared" si="25"/>
        <v/>
      </c>
      <c r="AI115" s="13" t="str">
        <f t="shared" si="26"/>
        <v/>
      </c>
      <c r="AJ115" s="11" t="e">
        <f t="shared" si="27"/>
        <v>#VALUE!</v>
      </c>
    </row>
    <row r="116" spans="26:36" x14ac:dyDescent="0.25">
      <c r="Z116" s="10" t="str">
        <f t="shared" si="17"/>
        <v/>
      </c>
      <c r="AA116" s="10" t="str">
        <f t="shared" si="18"/>
        <v/>
      </c>
      <c r="AB116" s="10" t="str">
        <f t="shared" si="19"/>
        <v/>
      </c>
      <c r="AC116" s="10" t="str">
        <f t="shared" si="20"/>
        <v/>
      </c>
      <c r="AD116" s="10" t="str">
        <f t="shared" si="21"/>
        <v/>
      </c>
      <c r="AE116" s="10" t="str">
        <f t="shared" si="22"/>
        <v/>
      </c>
      <c r="AF116" s="10" t="str">
        <f t="shared" si="23"/>
        <v/>
      </c>
      <c r="AG116" s="10" t="str">
        <f t="shared" si="24"/>
        <v/>
      </c>
      <c r="AH116" s="10" t="str">
        <f t="shared" si="25"/>
        <v/>
      </c>
      <c r="AI116" s="13" t="str">
        <f t="shared" si="26"/>
        <v/>
      </c>
      <c r="AJ116" s="11" t="e">
        <f t="shared" si="27"/>
        <v>#VALUE!</v>
      </c>
    </row>
    <row r="117" spans="26:36" x14ac:dyDescent="0.25">
      <c r="Z117" s="10" t="str">
        <f t="shared" si="17"/>
        <v/>
      </c>
      <c r="AA117" s="10" t="str">
        <f t="shared" si="18"/>
        <v/>
      </c>
      <c r="AB117" s="10" t="str">
        <f t="shared" si="19"/>
        <v/>
      </c>
      <c r="AC117" s="10" t="str">
        <f t="shared" si="20"/>
        <v/>
      </c>
      <c r="AD117" s="10" t="str">
        <f t="shared" si="21"/>
        <v/>
      </c>
      <c r="AE117" s="10" t="str">
        <f t="shared" si="22"/>
        <v/>
      </c>
      <c r="AF117" s="10" t="str">
        <f t="shared" si="23"/>
        <v/>
      </c>
      <c r="AG117" s="10" t="str">
        <f t="shared" si="24"/>
        <v/>
      </c>
      <c r="AH117" s="10" t="str">
        <f t="shared" si="25"/>
        <v/>
      </c>
      <c r="AI117" s="13" t="str">
        <f t="shared" si="26"/>
        <v/>
      </c>
      <c r="AJ117" s="11" t="e">
        <f t="shared" si="27"/>
        <v>#VALUE!</v>
      </c>
    </row>
    <row r="118" spans="26:36" x14ac:dyDescent="0.25">
      <c r="Z118" s="10" t="str">
        <f t="shared" si="17"/>
        <v/>
      </c>
      <c r="AA118" s="10" t="str">
        <f t="shared" si="18"/>
        <v/>
      </c>
      <c r="AB118" s="10" t="str">
        <f t="shared" si="19"/>
        <v/>
      </c>
      <c r="AC118" s="10" t="str">
        <f t="shared" si="20"/>
        <v/>
      </c>
      <c r="AD118" s="10" t="str">
        <f t="shared" si="21"/>
        <v/>
      </c>
      <c r="AE118" s="10" t="str">
        <f t="shared" si="22"/>
        <v/>
      </c>
      <c r="AF118" s="10" t="str">
        <f t="shared" si="23"/>
        <v/>
      </c>
      <c r="AG118" s="10" t="str">
        <f t="shared" si="24"/>
        <v/>
      </c>
      <c r="AH118" s="10" t="str">
        <f t="shared" si="25"/>
        <v/>
      </c>
      <c r="AI118" s="13" t="str">
        <f t="shared" si="26"/>
        <v/>
      </c>
      <c r="AJ118" s="11" t="e">
        <f t="shared" si="27"/>
        <v>#VALUE!</v>
      </c>
    </row>
    <row r="119" spans="26:36" x14ac:dyDescent="0.25">
      <c r="Z119" s="10" t="str">
        <f t="shared" si="17"/>
        <v/>
      </c>
      <c r="AA119" s="10" t="str">
        <f t="shared" si="18"/>
        <v/>
      </c>
      <c r="AB119" s="10" t="str">
        <f t="shared" si="19"/>
        <v/>
      </c>
      <c r="AC119" s="10" t="str">
        <f t="shared" si="20"/>
        <v/>
      </c>
      <c r="AD119" s="10" t="str">
        <f t="shared" si="21"/>
        <v/>
      </c>
      <c r="AE119" s="10" t="str">
        <f t="shared" si="22"/>
        <v/>
      </c>
      <c r="AF119" s="10" t="str">
        <f t="shared" si="23"/>
        <v/>
      </c>
      <c r="AG119" s="10" t="str">
        <f t="shared" si="24"/>
        <v/>
      </c>
      <c r="AH119" s="10" t="str">
        <f t="shared" si="25"/>
        <v/>
      </c>
      <c r="AI119" s="13" t="str">
        <f t="shared" si="26"/>
        <v/>
      </c>
      <c r="AJ119" s="11" t="e">
        <f t="shared" si="27"/>
        <v>#VALUE!</v>
      </c>
    </row>
    <row r="120" spans="26:36" x14ac:dyDescent="0.25">
      <c r="Z120" s="10" t="str">
        <f t="shared" si="17"/>
        <v/>
      </c>
      <c r="AA120" s="10" t="str">
        <f t="shared" si="18"/>
        <v/>
      </c>
      <c r="AB120" s="10" t="str">
        <f t="shared" si="19"/>
        <v/>
      </c>
      <c r="AC120" s="10" t="str">
        <f t="shared" si="20"/>
        <v/>
      </c>
      <c r="AD120" s="10" t="str">
        <f t="shared" si="21"/>
        <v/>
      </c>
      <c r="AE120" s="10" t="str">
        <f t="shared" si="22"/>
        <v/>
      </c>
      <c r="AF120" s="10" t="str">
        <f t="shared" si="23"/>
        <v/>
      </c>
      <c r="AG120" s="10" t="str">
        <f t="shared" si="24"/>
        <v/>
      </c>
      <c r="AH120" s="10" t="str">
        <f t="shared" si="25"/>
        <v/>
      </c>
      <c r="AI120" s="13" t="str">
        <f t="shared" si="26"/>
        <v/>
      </c>
      <c r="AJ120" s="11" t="e">
        <f t="shared" si="27"/>
        <v>#VALUE!</v>
      </c>
    </row>
    <row r="121" spans="26:36" x14ac:dyDescent="0.25">
      <c r="Z121" s="10" t="str">
        <f t="shared" si="17"/>
        <v/>
      </c>
      <c r="AA121" s="10" t="str">
        <f t="shared" si="18"/>
        <v/>
      </c>
      <c r="AB121" s="10" t="str">
        <f t="shared" si="19"/>
        <v/>
      </c>
      <c r="AC121" s="10" t="str">
        <f t="shared" si="20"/>
        <v/>
      </c>
      <c r="AD121" s="10" t="str">
        <f t="shared" si="21"/>
        <v/>
      </c>
      <c r="AE121" s="10" t="str">
        <f t="shared" si="22"/>
        <v/>
      </c>
      <c r="AF121" s="10" t="str">
        <f t="shared" si="23"/>
        <v/>
      </c>
      <c r="AG121" s="10" t="str">
        <f t="shared" si="24"/>
        <v/>
      </c>
      <c r="AH121" s="10" t="str">
        <f t="shared" si="25"/>
        <v/>
      </c>
      <c r="AI121" s="13" t="str">
        <f t="shared" si="26"/>
        <v/>
      </c>
      <c r="AJ121" s="11" t="e">
        <f t="shared" si="27"/>
        <v>#VALUE!</v>
      </c>
    </row>
    <row r="122" spans="26:36" x14ac:dyDescent="0.25">
      <c r="Z122" s="10" t="str">
        <f t="shared" si="17"/>
        <v/>
      </c>
      <c r="AA122" s="10" t="str">
        <f t="shared" si="18"/>
        <v/>
      </c>
      <c r="AB122" s="10" t="str">
        <f t="shared" si="19"/>
        <v/>
      </c>
      <c r="AC122" s="10" t="str">
        <f t="shared" si="20"/>
        <v/>
      </c>
      <c r="AD122" s="10" t="str">
        <f t="shared" si="21"/>
        <v/>
      </c>
      <c r="AE122" s="10" t="str">
        <f t="shared" si="22"/>
        <v/>
      </c>
      <c r="AF122" s="10" t="str">
        <f t="shared" si="23"/>
        <v/>
      </c>
      <c r="AG122" s="10" t="str">
        <f t="shared" si="24"/>
        <v/>
      </c>
      <c r="AH122" s="10" t="str">
        <f t="shared" si="25"/>
        <v/>
      </c>
      <c r="AI122" s="13" t="str">
        <f t="shared" si="26"/>
        <v/>
      </c>
      <c r="AJ122" s="11" t="e">
        <f t="shared" si="27"/>
        <v>#VALUE!</v>
      </c>
    </row>
    <row r="123" spans="26:36" x14ac:dyDescent="0.25">
      <c r="Z123" s="10" t="str">
        <f t="shared" si="17"/>
        <v/>
      </c>
      <c r="AA123" s="10" t="str">
        <f t="shared" si="18"/>
        <v/>
      </c>
      <c r="AB123" s="10" t="str">
        <f t="shared" si="19"/>
        <v/>
      </c>
      <c r="AC123" s="10" t="str">
        <f t="shared" si="20"/>
        <v/>
      </c>
      <c r="AD123" s="10" t="str">
        <f t="shared" si="21"/>
        <v/>
      </c>
      <c r="AE123" s="10" t="str">
        <f t="shared" si="22"/>
        <v/>
      </c>
      <c r="AF123" s="10" t="str">
        <f t="shared" si="23"/>
        <v/>
      </c>
      <c r="AG123" s="10" t="str">
        <f t="shared" si="24"/>
        <v/>
      </c>
      <c r="AH123" s="10" t="str">
        <f t="shared" si="25"/>
        <v/>
      </c>
      <c r="AI123" s="13" t="str">
        <f t="shared" si="26"/>
        <v/>
      </c>
      <c r="AJ123" s="11" t="e">
        <f t="shared" si="27"/>
        <v>#VALUE!</v>
      </c>
    </row>
    <row r="124" spans="26:36" x14ac:dyDescent="0.25">
      <c r="Z124" s="10" t="str">
        <f t="shared" si="17"/>
        <v/>
      </c>
      <c r="AA124" s="10" t="str">
        <f t="shared" si="18"/>
        <v/>
      </c>
      <c r="AB124" s="10" t="str">
        <f t="shared" si="19"/>
        <v/>
      </c>
      <c r="AC124" s="10" t="str">
        <f t="shared" si="20"/>
        <v/>
      </c>
      <c r="AD124" s="10" t="str">
        <f t="shared" si="21"/>
        <v/>
      </c>
      <c r="AE124" s="10" t="str">
        <f t="shared" si="22"/>
        <v/>
      </c>
      <c r="AF124" s="10" t="str">
        <f t="shared" si="23"/>
        <v/>
      </c>
      <c r="AG124" s="10" t="str">
        <f t="shared" si="24"/>
        <v/>
      </c>
      <c r="AH124" s="10" t="str">
        <f t="shared" si="25"/>
        <v/>
      </c>
      <c r="AI124" s="13" t="str">
        <f t="shared" si="26"/>
        <v/>
      </c>
      <c r="AJ124" s="11" t="e">
        <f t="shared" si="27"/>
        <v>#VALUE!</v>
      </c>
    </row>
    <row r="125" spans="26:36" x14ac:dyDescent="0.25">
      <c r="Z125" s="10" t="str">
        <f t="shared" si="17"/>
        <v/>
      </c>
      <c r="AA125" s="10" t="str">
        <f t="shared" si="18"/>
        <v/>
      </c>
      <c r="AB125" s="10" t="str">
        <f t="shared" si="19"/>
        <v/>
      </c>
      <c r="AC125" s="10" t="str">
        <f t="shared" si="20"/>
        <v/>
      </c>
      <c r="AD125" s="10" t="str">
        <f t="shared" si="21"/>
        <v/>
      </c>
      <c r="AE125" s="10" t="str">
        <f t="shared" si="22"/>
        <v/>
      </c>
      <c r="AF125" s="10" t="str">
        <f t="shared" si="23"/>
        <v/>
      </c>
      <c r="AG125" s="10" t="str">
        <f t="shared" si="24"/>
        <v/>
      </c>
      <c r="AH125" s="10" t="str">
        <f t="shared" si="25"/>
        <v/>
      </c>
      <c r="AI125" s="13" t="str">
        <f t="shared" si="26"/>
        <v/>
      </c>
      <c r="AJ125" s="11" t="e">
        <f t="shared" si="27"/>
        <v>#VALUE!</v>
      </c>
    </row>
    <row r="126" spans="26:36" x14ac:dyDescent="0.25">
      <c r="Z126" s="10" t="str">
        <f t="shared" si="17"/>
        <v/>
      </c>
      <c r="AA126" s="10" t="str">
        <f t="shared" si="18"/>
        <v/>
      </c>
      <c r="AB126" s="10" t="str">
        <f t="shared" si="19"/>
        <v/>
      </c>
      <c r="AC126" s="10" t="str">
        <f t="shared" si="20"/>
        <v/>
      </c>
      <c r="AD126" s="10" t="str">
        <f t="shared" si="21"/>
        <v/>
      </c>
      <c r="AE126" s="10" t="str">
        <f t="shared" si="22"/>
        <v/>
      </c>
      <c r="AF126" s="10" t="str">
        <f t="shared" si="23"/>
        <v/>
      </c>
      <c r="AG126" s="10" t="str">
        <f t="shared" si="24"/>
        <v/>
      </c>
      <c r="AH126" s="10" t="str">
        <f t="shared" si="25"/>
        <v/>
      </c>
      <c r="AI126" s="13" t="str">
        <f t="shared" si="26"/>
        <v/>
      </c>
      <c r="AJ126" s="11" t="e">
        <f t="shared" si="27"/>
        <v>#VALUE!</v>
      </c>
    </row>
    <row r="127" spans="26:36" x14ac:dyDescent="0.25">
      <c r="Z127" s="10" t="str">
        <f t="shared" si="17"/>
        <v/>
      </c>
      <c r="AA127" s="10" t="str">
        <f t="shared" si="18"/>
        <v/>
      </c>
      <c r="AB127" s="10" t="str">
        <f t="shared" si="19"/>
        <v/>
      </c>
      <c r="AC127" s="10" t="str">
        <f t="shared" si="20"/>
        <v/>
      </c>
      <c r="AD127" s="10" t="str">
        <f t="shared" si="21"/>
        <v/>
      </c>
      <c r="AE127" s="10" t="str">
        <f t="shared" si="22"/>
        <v/>
      </c>
      <c r="AF127" s="10" t="str">
        <f t="shared" si="23"/>
        <v/>
      </c>
      <c r="AG127" s="10" t="str">
        <f t="shared" si="24"/>
        <v/>
      </c>
      <c r="AH127" s="10" t="str">
        <f t="shared" si="25"/>
        <v/>
      </c>
      <c r="AI127" s="13" t="str">
        <f t="shared" si="26"/>
        <v/>
      </c>
      <c r="AJ127" s="11" t="e">
        <f t="shared" si="27"/>
        <v>#VALUE!</v>
      </c>
    </row>
    <row r="128" spans="26:36" x14ac:dyDescent="0.25">
      <c r="Z128" s="10" t="str">
        <f t="shared" si="17"/>
        <v/>
      </c>
      <c r="AA128" s="10" t="str">
        <f t="shared" si="18"/>
        <v/>
      </c>
      <c r="AB128" s="10" t="str">
        <f t="shared" si="19"/>
        <v/>
      </c>
      <c r="AC128" s="10" t="str">
        <f t="shared" si="20"/>
        <v/>
      </c>
      <c r="AD128" s="10" t="str">
        <f t="shared" si="21"/>
        <v/>
      </c>
      <c r="AE128" s="10" t="str">
        <f t="shared" si="22"/>
        <v/>
      </c>
      <c r="AF128" s="10" t="str">
        <f t="shared" si="23"/>
        <v/>
      </c>
      <c r="AG128" s="10" t="str">
        <f t="shared" si="24"/>
        <v/>
      </c>
      <c r="AH128" s="10" t="str">
        <f t="shared" si="25"/>
        <v/>
      </c>
      <c r="AI128" s="13" t="str">
        <f t="shared" si="26"/>
        <v/>
      </c>
      <c r="AJ128" s="11" t="e">
        <f t="shared" si="27"/>
        <v>#VALUE!</v>
      </c>
    </row>
    <row r="129" spans="26:36" x14ac:dyDescent="0.25">
      <c r="Z129" s="10" t="str">
        <f t="shared" si="17"/>
        <v/>
      </c>
      <c r="AA129" s="10" t="str">
        <f t="shared" si="18"/>
        <v/>
      </c>
      <c r="AB129" s="10" t="str">
        <f t="shared" si="19"/>
        <v/>
      </c>
      <c r="AC129" s="10" t="str">
        <f t="shared" si="20"/>
        <v/>
      </c>
      <c r="AD129" s="10" t="str">
        <f t="shared" si="21"/>
        <v/>
      </c>
      <c r="AE129" s="10" t="str">
        <f t="shared" si="22"/>
        <v/>
      </c>
      <c r="AF129" s="10" t="str">
        <f t="shared" si="23"/>
        <v/>
      </c>
      <c r="AG129" s="10" t="str">
        <f t="shared" si="24"/>
        <v/>
      </c>
      <c r="AH129" s="10" t="str">
        <f t="shared" si="25"/>
        <v/>
      </c>
      <c r="AI129" s="13" t="str">
        <f t="shared" si="26"/>
        <v/>
      </c>
      <c r="AJ129" s="11" t="e">
        <f t="shared" si="27"/>
        <v>#VALUE!</v>
      </c>
    </row>
    <row r="130" spans="26:36" x14ac:dyDescent="0.25">
      <c r="Z130" s="10" t="str">
        <f t="shared" si="17"/>
        <v/>
      </c>
      <c r="AA130" s="10" t="str">
        <f t="shared" si="18"/>
        <v/>
      </c>
      <c r="AB130" s="10" t="str">
        <f t="shared" si="19"/>
        <v/>
      </c>
      <c r="AC130" s="10" t="str">
        <f t="shared" si="20"/>
        <v/>
      </c>
      <c r="AD130" s="10" t="str">
        <f t="shared" si="21"/>
        <v/>
      </c>
      <c r="AE130" s="10" t="str">
        <f t="shared" si="22"/>
        <v/>
      </c>
      <c r="AF130" s="10" t="str">
        <f t="shared" si="23"/>
        <v/>
      </c>
      <c r="AG130" s="10" t="str">
        <f t="shared" si="24"/>
        <v/>
      </c>
      <c r="AH130" s="10" t="str">
        <f t="shared" si="25"/>
        <v/>
      </c>
      <c r="AI130" s="13" t="str">
        <f t="shared" si="26"/>
        <v/>
      </c>
      <c r="AJ130" s="11" t="e">
        <f t="shared" si="27"/>
        <v>#VALUE!</v>
      </c>
    </row>
    <row r="131" spans="26:36" x14ac:dyDescent="0.25">
      <c r="Z131" s="10" t="str">
        <f t="shared" si="17"/>
        <v/>
      </c>
      <c r="AA131" s="10" t="str">
        <f t="shared" si="18"/>
        <v/>
      </c>
      <c r="AB131" s="10" t="str">
        <f t="shared" si="19"/>
        <v/>
      </c>
      <c r="AC131" s="10" t="str">
        <f t="shared" si="20"/>
        <v/>
      </c>
      <c r="AD131" s="10" t="str">
        <f t="shared" si="21"/>
        <v/>
      </c>
      <c r="AE131" s="10" t="str">
        <f t="shared" si="22"/>
        <v/>
      </c>
      <c r="AF131" s="10" t="str">
        <f t="shared" si="23"/>
        <v/>
      </c>
      <c r="AG131" s="10" t="str">
        <f t="shared" si="24"/>
        <v/>
      </c>
      <c r="AH131" s="10" t="str">
        <f t="shared" si="25"/>
        <v/>
      </c>
      <c r="AI131" s="13" t="str">
        <f t="shared" si="26"/>
        <v/>
      </c>
      <c r="AJ131" s="11" t="e">
        <f t="shared" si="27"/>
        <v>#VALUE!</v>
      </c>
    </row>
    <row r="132" spans="26:36" x14ac:dyDescent="0.25">
      <c r="Z132" s="10" t="str">
        <f t="shared" si="17"/>
        <v/>
      </c>
      <c r="AA132" s="10" t="str">
        <f t="shared" si="18"/>
        <v/>
      </c>
      <c r="AB132" s="10" t="str">
        <f t="shared" si="19"/>
        <v/>
      </c>
      <c r="AC132" s="10" t="str">
        <f t="shared" si="20"/>
        <v/>
      </c>
      <c r="AD132" s="10" t="str">
        <f t="shared" si="21"/>
        <v/>
      </c>
      <c r="AE132" s="10" t="str">
        <f t="shared" si="22"/>
        <v/>
      </c>
      <c r="AF132" s="10" t="str">
        <f t="shared" si="23"/>
        <v/>
      </c>
      <c r="AG132" s="10" t="str">
        <f t="shared" si="24"/>
        <v/>
      </c>
      <c r="AH132" s="10" t="str">
        <f t="shared" si="25"/>
        <v/>
      </c>
      <c r="AI132" s="13" t="str">
        <f t="shared" si="26"/>
        <v/>
      </c>
      <c r="AJ132" s="11" t="e">
        <f t="shared" si="27"/>
        <v>#VALUE!</v>
      </c>
    </row>
    <row r="133" spans="26:36" x14ac:dyDescent="0.25">
      <c r="Z133" s="10" t="str">
        <f t="shared" si="17"/>
        <v/>
      </c>
      <c r="AA133" s="10" t="str">
        <f t="shared" si="18"/>
        <v/>
      </c>
      <c r="AB133" s="10" t="str">
        <f t="shared" si="19"/>
        <v/>
      </c>
      <c r="AC133" s="10" t="str">
        <f t="shared" si="20"/>
        <v/>
      </c>
      <c r="AD133" s="10" t="str">
        <f t="shared" si="21"/>
        <v/>
      </c>
      <c r="AE133" s="10" t="str">
        <f t="shared" si="22"/>
        <v/>
      </c>
      <c r="AF133" s="10" t="str">
        <f t="shared" si="23"/>
        <v/>
      </c>
      <c r="AG133" s="10" t="str">
        <f t="shared" si="24"/>
        <v/>
      </c>
      <c r="AH133" s="10" t="str">
        <f t="shared" si="25"/>
        <v/>
      </c>
      <c r="AI133" s="13" t="str">
        <f t="shared" si="26"/>
        <v/>
      </c>
      <c r="AJ133" s="11" t="e">
        <f t="shared" si="27"/>
        <v>#VALUE!</v>
      </c>
    </row>
    <row r="134" spans="26:36" x14ac:dyDescent="0.25">
      <c r="Z134" s="10" t="str">
        <f t="shared" si="17"/>
        <v/>
      </c>
      <c r="AA134" s="10" t="str">
        <f t="shared" si="18"/>
        <v/>
      </c>
      <c r="AB134" s="10" t="str">
        <f t="shared" si="19"/>
        <v/>
      </c>
      <c r="AC134" s="10" t="str">
        <f t="shared" si="20"/>
        <v/>
      </c>
      <c r="AD134" s="10" t="str">
        <f t="shared" si="21"/>
        <v/>
      </c>
      <c r="AE134" s="10" t="str">
        <f t="shared" si="22"/>
        <v/>
      </c>
      <c r="AF134" s="10" t="str">
        <f t="shared" si="23"/>
        <v/>
      </c>
      <c r="AG134" s="10" t="str">
        <f t="shared" si="24"/>
        <v/>
      </c>
      <c r="AH134" s="10" t="str">
        <f t="shared" si="25"/>
        <v/>
      </c>
      <c r="AI134" s="13" t="str">
        <f t="shared" si="26"/>
        <v/>
      </c>
      <c r="AJ134" s="11" t="e">
        <f t="shared" si="27"/>
        <v>#VALUE!</v>
      </c>
    </row>
    <row r="135" spans="26:36" x14ac:dyDescent="0.25">
      <c r="Z135" s="10" t="str">
        <f t="shared" si="17"/>
        <v/>
      </c>
      <c r="AA135" s="10" t="str">
        <f t="shared" si="18"/>
        <v/>
      </c>
      <c r="AB135" s="10" t="str">
        <f t="shared" si="19"/>
        <v/>
      </c>
      <c r="AC135" s="10" t="str">
        <f t="shared" si="20"/>
        <v/>
      </c>
      <c r="AD135" s="10" t="str">
        <f t="shared" si="21"/>
        <v/>
      </c>
      <c r="AE135" s="10" t="str">
        <f t="shared" si="22"/>
        <v/>
      </c>
      <c r="AF135" s="10" t="str">
        <f t="shared" si="23"/>
        <v/>
      </c>
      <c r="AG135" s="10" t="str">
        <f t="shared" si="24"/>
        <v/>
      </c>
      <c r="AH135" s="10" t="str">
        <f t="shared" si="25"/>
        <v/>
      </c>
      <c r="AI135" s="13" t="str">
        <f t="shared" si="26"/>
        <v/>
      </c>
      <c r="AJ135" s="11" t="e">
        <f t="shared" si="27"/>
        <v>#VALUE!</v>
      </c>
    </row>
    <row r="136" spans="26:36" x14ac:dyDescent="0.25">
      <c r="Z136" s="10" t="str">
        <f t="shared" si="17"/>
        <v/>
      </c>
      <c r="AA136" s="10" t="str">
        <f t="shared" si="18"/>
        <v/>
      </c>
      <c r="AB136" s="10" t="str">
        <f t="shared" si="19"/>
        <v/>
      </c>
      <c r="AC136" s="10" t="str">
        <f t="shared" si="20"/>
        <v/>
      </c>
      <c r="AD136" s="10" t="str">
        <f t="shared" si="21"/>
        <v/>
      </c>
      <c r="AE136" s="10" t="str">
        <f t="shared" si="22"/>
        <v/>
      </c>
      <c r="AF136" s="10" t="str">
        <f t="shared" si="23"/>
        <v/>
      </c>
      <c r="AG136" s="10" t="str">
        <f t="shared" si="24"/>
        <v/>
      </c>
      <c r="AH136" s="10" t="str">
        <f t="shared" si="25"/>
        <v/>
      </c>
      <c r="AI136" s="13" t="str">
        <f t="shared" si="26"/>
        <v/>
      </c>
      <c r="AJ136" s="11" t="e">
        <f t="shared" si="27"/>
        <v>#VALUE!</v>
      </c>
    </row>
    <row r="137" spans="26:36" x14ac:dyDescent="0.25">
      <c r="Z137" s="10" t="str">
        <f t="shared" si="17"/>
        <v/>
      </c>
      <c r="AA137" s="10" t="str">
        <f t="shared" si="18"/>
        <v/>
      </c>
      <c r="AB137" s="10" t="str">
        <f t="shared" si="19"/>
        <v/>
      </c>
      <c r="AC137" s="10" t="str">
        <f t="shared" si="20"/>
        <v/>
      </c>
      <c r="AD137" s="10" t="str">
        <f t="shared" si="21"/>
        <v/>
      </c>
      <c r="AE137" s="10" t="str">
        <f t="shared" si="22"/>
        <v/>
      </c>
      <c r="AF137" s="10" t="str">
        <f t="shared" si="23"/>
        <v/>
      </c>
      <c r="AG137" s="10" t="str">
        <f t="shared" si="24"/>
        <v/>
      </c>
      <c r="AH137" s="10" t="str">
        <f t="shared" si="25"/>
        <v/>
      </c>
      <c r="AI137" s="13" t="str">
        <f t="shared" si="26"/>
        <v/>
      </c>
      <c r="AJ137" s="11" t="e">
        <f t="shared" si="27"/>
        <v>#VALUE!</v>
      </c>
    </row>
    <row r="138" spans="26:36" x14ac:dyDescent="0.25">
      <c r="Z138" s="10" t="str">
        <f t="shared" si="17"/>
        <v/>
      </c>
      <c r="AA138" s="10" t="str">
        <f t="shared" si="18"/>
        <v/>
      </c>
      <c r="AB138" s="10" t="str">
        <f t="shared" si="19"/>
        <v/>
      </c>
      <c r="AC138" s="10" t="str">
        <f t="shared" si="20"/>
        <v/>
      </c>
      <c r="AD138" s="10" t="str">
        <f t="shared" si="21"/>
        <v/>
      </c>
      <c r="AE138" s="10" t="str">
        <f t="shared" si="22"/>
        <v/>
      </c>
      <c r="AF138" s="10" t="str">
        <f t="shared" si="23"/>
        <v/>
      </c>
      <c r="AG138" s="10" t="str">
        <f t="shared" si="24"/>
        <v/>
      </c>
      <c r="AH138" s="10" t="str">
        <f t="shared" si="25"/>
        <v/>
      </c>
      <c r="AI138" s="13" t="str">
        <f t="shared" si="26"/>
        <v/>
      </c>
      <c r="AJ138" s="11" t="e">
        <f t="shared" si="27"/>
        <v>#VALUE!</v>
      </c>
    </row>
    <row r="139" spans="26:36" x14ac:dyDescent="0.25">
      <c r="Z139" s="10" t="str">
        <f t="shared" si="17"/>
        <v/>
      </c>
      <c r="AA139" s="10" t="str">
        <f t="shared" si="18"/>
        <v/>
      </c>
      <c r="AB139" s="10" t="str">
        <f t="shared" si="19"/>
        <v/>
      </c>
      <c r="AC139" s="10" t="str">
        <f t="shared" si="20"/>
        <v/>
      </c>
      <c r="AD139" s="10" t="str">
        <f t="shared" si="21"/>
        <v/>
      </c>
      <c r="AE139" s="10" t="str">
        <f t="shared" si="22"/>
        <v/>
      </c>
      <c r="AF139" s="10" t="str">
        <f t="shared" si="23"/>
        <v/>
      </c>
      <c r="AG139" s="10" t="str">
        <f t="shared" si="24"/>
        <v/>
      </c>
      <c r="AH139" s="10" t="str">
        <f t="shared" si="25"/>
        <v/>
      </c>
      <c r="AI139" s="13" t="str">
        <f t="shared" si="26"/>
        <v/>
      </c>
      <c r="AJ139" s="11" t="e">
        <f t="shared" si="27"/>
        <v>#VALUE!</v>
      </c>
    </row>
    <row r="140" spans="26:36" x14ac:dyDescent="0.25">
      <c r="Z140" s="10" t="str">
        <f t="shared" si="17"/>
        <v/>
      </c>
      <c r="AA140" s="10" t="str">
        <f t="shared" si="18"/>
        <v/>
      </c>
      <c r="AB140" s="10" t="str">
        <f t="shared" si="19"/>
        <v/>
      </c>
      <c r="AC140" s="10" t="str">
        <f t="shared" si="20"/>
        <v/>
      </c>
      <c r="AD140" s="10" t="str">
        <f t="shared" si="21"/>
        <v/>
      </c>
      <c r="AE140" s="10" t="str">
        <f t="shared" si="22"/>
        <v/>
      </c>
      <c r="AF140" s="10" t="str">
        <f t="shared" si="23"/>
        <v/>
      </c>
      <c r="AG140" s="10" t="str">
        <f t="shared" si="24"/>
        <v/>
      </c>
      <c r="AH140" s="10" t="str">
        <f t="shared" si="25"/>
        <v/>
      </c>
      <c r="AI140" s="13" t="str">
        <f t="shared" si="26"/>
        <v/>
      </c>
      <c r="AJ140" s="11" t="e">
        <f t="shared" si="27"/>
        <v>#VALUE!</v>
      </c>
    </row>
    <row r="141" spans="26:36" x14ac:dyDescent="0.25">
      <c r="Z141" s="10" t="str">
        <f t="shared" si="17"/>
        <v/>
      </c>
      <c r="AA141" s="10" t="str">
        <f t="shared" si="18"/>
        <v/>
      </c>
      <c r="AB141" s="10" t="str">
        <f t="shared" si="19"/>
        <v/>
      </c>
      <c r="AC141" s="10" t="str">
        <f t="shared" si="20"/>
        <v/>
      </c>
      <c r="AD141" s="10" t="str">
        <f t="shared" si="21"/>
        <v/>
      </c>
      <c r="AE141" s="10" t="str">
        <f t="shared" si="22"/>
        <v/>
      </c>
      <c r="AF141" s="10" t="str">
        <f t="shared" si="23"/>
        <v/>
      </c>
      <c r="AG141" s="10" t="str">
        <f t="shared" si="24"/>
        <v/>
      </c>
      <c r="AH141" s="10" t="str">
        <f t="shared" si="25"/>
        <v/>
      </c>
      <c r="AI141" s="13" t="str">
        <f t="shared" si="26"/>
        <v/>
      </c>
      <c r="AJ141" s="11" t="e">
        <f t="shared" si="27"/>
        <v>#VALUE!</v>
      </c>
    </row>
    <row r="142" spans="26:36" x14ac:dyDescent="0.25">
      <c r="Z142" s="10" t="str">
        <f t="shared" si="17"/>
        <v/>
      </c>
      <c r="AA142" s="10" t="str">
        <f t="shared" si="18"/>
        <v/>
      </c>
      <c r="AB142" s="10" t="str">
        <f t="shared" si="19"/>
        <v/>
      </c>
      <c r="AC142" s="10" t="str">
        <f t="shared" si="20"/>
        <v/>
      </c>
      <c r="AD142" s="10" t="str">
        <f t="shared" si="21"/>
        <v/>
      </c>
      <c r="AE142" s="10" t="str">
        <f t="shared" si="22"/>
        <v/>
      </c>
      <c r="AF142" s="10" t="str">
        <f t="shared" si="23"/>
        <v/>
      </c>
      <c r="AG142" s="10" t="str">
        <f t="shared" si="24"/>
        <v/>
      </c>
      <c r="AH142" s="10" t="str">
        <f t="shared" si="25"/>
        <v/>
      </c>
      <c r="AI142" s="13" t="str">
        <f t="shared" si="26"/>
        <v/>
      </c>
      <c r="AJ142" s="11" t="e">
        <f t="shared" si="27"/>
        <v>#VALUE!</v>
      </c>
    </row>
    <row r="143" spans="26:36" x14ac:dyDescent="0.25">
      <c r="Z143" s="10" t="str">
        <f t="shared" si="17"/>
        <v/>
      </c>
      <c r="AA143" s="10" t="str">
        <f t="shared" si="18"/>
        <v/>
      </c>
      <c r="AB143" s="10" t="str">
        <f t="shared" si="19"/>
        <v/>
      </c>
      <c r="AC143" s="10" t="str">
        <f t="shared" si="20"/>
        <v/>
      </c>
      <c r="AD143" s="10" t="str">
        <f t="shared" si="21"/>
        <v/>
      </c>
      <c r="AE143" s="10" t="str">
        <f t="shared" si="22"/>
        <v/>
      </c>
      <c r="AF143" s="10" t="str">
        <f t="shared" si="23"/>
        <v/>
      </c>
      <c r="AG143" s="10" t="str">
        <f t="shared" si="24"/>
        <v/>
      </c>
      <c r="AH143" s="10" t="str">
        <f t="shared" si="25"/>
        <v/>
      </c>
      <c r="AI143" s="13" t="str">
        <f t="shared" si="26"/>
        <v/>
      </c>
      <c r="AJ143" s="11" t="e">
        <f t="shared" si="27"/>
        <v>#VALUE!</v>
      </c>
    </row>
    <row r="144" spans="26:36" x14ac:dyDescent="0.25">
      <c r="Z144" s="10" t="str">
        <f t="shared" si="17"/>
        <v/>
      </c>
      <c r="AA144" s="10" t="str">
        <f t="shared" si="18"/>
        <v/>
      </c>
      <c r="AB144" s="10" t="str">
        <f t="shared" si="19"/>
        <v/>
      </c>
      <c r="AC144" s="10" t="str">
        <f t="shared" si="20"/>
        <v/>
      </c>
      <c r="AD144" s="10" t="str">
        <f t="shared" si="21"/>
        <v/>
      </c>
      <c r="AE144" s="10" t="str">
        <f t="shared" si="22"/>
        <v/>
      </c>
      <c r="AF144" s="10" t="str">
        <f t="shared" si="23"/>
        <v/>
      </c>
      <c r="AG144" s="10" t="str">
        <f t="shared" si="24"/>
        <v/>
      </c>
      <c r="AH144" s="10" t="str">
        <f t="shared" si="25"/>
        <v/>
      </c>
      <c r="AI144" s="13" t="str">
        <f t="shared" si="26"/>
        <v/>
      </c>
      <c r="AJ144" s="11" t="e">
        <f t="shared" si="27"/>
        <v>#VALUE!</v>
      </c>
    </row>
    <row r="145" spans="26:36" x14ac:dyDescent="0.25">
      <c r="Z145" s="10" t="str">
        <f t="shared" si="17"/>
        <v/>
      </c>
      <c r="AA145" s="10" t="str">
        <f t="shared" si="18"/>
        <v/>
      </c>
      <c r="AB145" s="10" t="str">
        <f t="shared" si="19"/>
        <v/>
      </c>
      <c r="AC145" s="10" t="str">
        <f t="shared" si="20"/>
        <v/>
      </c>
      <c r="AD145" s="10" t="str">
        <f t="shared" si="21"/>
        <v/>
      </c>
      <c r="AE145" s="10" t="str">
        <f t="shared" si="22"/>
        <v/>
      </c>
      <c r="AF145" s="10" t="str">
        <f t="shared" si="23"/>
        <v/>
      </c>
      <c r="AG145" s="10" t="str">
        <f t="shared" si="24"/>
        <v/>
      </c>
      <c r="AH145" s="10" t="str">
        <f t="shared" si="25"/>
        <v/>
      </c>
      <c r="AI145" s="13" t="str">
        <f t="shared" si="26"/>
        <v/>
      </c>
      <c r="AJ145" s="11" t="e">
        <f t="shared" si="27"/>
        <v>#VALUE!</v>
      </c>
    </row>
    <row r="146" spans="26:36" x14ac:dyDescent="0.25">
      <c r="Z146" s="10" t="str">
        <f t="shared" si="17"/>
        <v/>
      </c>
      <c r="AA146" s="10" t="str">
        <f t="shared" si="18"/>
        <v/>
      </c>
      <c r="AB146" s="10" t="str">
        <f t="shared" si="19"/>
        <v/>
      </c>
      <c r="AC146" s="10" t="str">
        <f t="shared" si="20"/>
        <v/>
      </c>
      <c r="AD146" s="10" t="str">
        <f t="shared" si="21"/>
        <v/>
      </c>
      <c r="AE146" s="10" t="str">
        <f t="shared" si="22"/>
        <v/>
      </c>
      <c r="AF146" s="10" t="str">
        <f t="shared" si="23"/>
        <v/>
      </c>
      <c r="AG146" s="10" t="str">
        <f t="shared" si="24"/>
        <v/>
      </c>
      <c r="AH146" s="10" t="str">
        <f t="shared" si="25"/>
        <v/>
      </c>
      <c r="AI146" s="13" t="str">
        <f t="shared" si="26"/>
        <v/>
      </c>
      <c r="AJ146" s="11" t="e">
        <f t="shared" si="27"/>
        <v>#VALUE!</v>
      </c>
    </row>
    <row r="147" spans="26:36" x14ac:dyDescent="0.25">
      <c r="Z147" s="10" t="str">
        <f t="shared" si="17"/>
        <v/>
      </c>
      <c r="AA147" s="10" t="str">
        <f t="shared" si="18"/>
        <v/>
      </c>
      <c r="AB147" s="10" t="str">
        <f t="shared" si="19"/>
        <v/>
      </c>
      <c r="AC147" s="10" t="str">
        <f t="shared" si="20"/>
        <v/>
      </c>
      <c r="AD147" s="10" t="str">
        <f t="shared" si="21"/>
        <v/>
      </c>
      <c r="AE147" s="10" t="str">
        <f t="shared" si="22"/>
        <v/>
      </c>
      <c r="AF147" s="10" t="str">
        <f t="shared" si="23"/>
        <v/>
      </c>
      <c r="AG147" s="10" t="str">
        <f t="shared" si="24"/>
        <v/>
      </c>
      <c r="AH147" s="10" t="str">
        <f t="shared" si="25"/>
        <v/>
      </c>
      <c r="AI147" s="13" t="str">
        <f t="shared" si="26"/>
        <v/>
      </c>
      <c r="AJ147" s="11" t="e">
        <f t="shared" si="27"/>
        <v>#VALUE!</v>
      </c>
    </row>
    <row r="148" spans="26:36" x14ac:dyDescent="0.25">
      <c r="Z148" s="10" t="str">
        <f t="shared" ref="Z148:Z168" si="28">IF(N148="победитель",1+J148,IF(N148="призер",100+J148,""))</f>
        <v/>
      </c>
      <c r="AA148" s="10" t="str">
        <f t="shared" ref="AA148:AA168" si="29">IF(J148=4,L148,"")</f>
        <v/>
      </c>
      <c r="AB148" s="10" t="str">
        <f t="shared" ref="AB148:AB168" si="30">IF(J148=5,L148,"")</f>
        <v/>
      </c>
      <c r="AC148" s="10" t="str">
        <f t="shared" ref="AC148:AC168" si="31">IF(J148=6,L148,"")</f>
        <v/>
      </c>
      <c r="AD148" s="10" t="str">
        <f t="shared" ref="AD148:AD168" si="32">IF(J148=7,L148,"")</f>
        <v/>
      </c>
      <c r="AE148" s="10" t="str">
        <f t="shared" ref="AE148:AE168" si="33">IF(J148=8,L148,"")</f>
        <v/>
      </c>
      <c r="AF148" s="10" t="str">
        <f t="shared" ref="AF148:AF168" si="34">IF(J148=9,L148,"")</f>
        <v/>
      </c>
      <c r="AG148" s="10" t="str">
        <f t="shared" ref="AG148:AG168" si="35">IF(J148=10,L148,"")</f>
        <v/>
      </c>
      <c r="AH148" s="10" t="str">
        <f t="shared" ref="AH148:AH168" si="36">IF(J148=11,L148,"")</f>
        <v/>
      </c>
      <c r="AI148" s="13" t="str">
        <f t="shared" ref="AI148:AI168" si="37">IF(J148=4,RANK(L148,$AA$19:$AA$332,0),"")&amp;IF(J148=5,RANK(L148,$AB$19:$AB$332,0),"")&amp;IF(J148=6,RANK(L148,$AC$19:$AC$332,0),"")&amp;IF(J148=7,RANK(L148,$AD$19:$AD$332,0),"")&amp;IF(J148=8,RANK(L148,$AE$19:$AE$332,0),"")&amp;IF(J148=9,RANK(L148,$AF$19:$AF$332,0),"")&amp;IF(J148=10,RANK(L148,$AG$19:$AG$332,0),"")&amp;IF(J148=11,RANK(L148,$AH$19:$AH$332,0),"")</f>
        <v/>
      </c>
      <c r="AJ148" s="11" t="e">
        <f t="shared" ref="AJ148:AJ168" si="38">AI148+1-1</f>
        <v>#VALUE!</v>
      </c>
    </row>
    <row r="149" spans="26:36" x14ac:dyDescent="0.25">
      <c r="Z149" s="10" t="str">
        <f t="shared" si="28"/>
        <v/>
      </c>
      <c r="AA149" s="10" t="str">
        <f t="shared" si="29"/>
        <v/>
      </c>
      <c r="AB149" s="10" t="str">
        <f t="shared" si="30"/>
        <v/>
      </c>
      <c r="AC149" s="10" t="str">
        <f t="shared" si="31"/>
        <v/>
      </c>
      <c r="AD149" s="10" t="str">
        <f t="shared" si="32"/>
        <v/>
      </c>
      <c r="AE149" s="10" t="str">
        <f t="shared" si="33"/>
        <v/>
      </c>
      <c r="AF149" s="10" t="str">
        <f t="shared" si="34"/>
        <v/>
      </c>
      <c r="AG149" s="10" t="str">
        <f t="shared" si="35"/>
        <v/>
      </c>
      <c r="AH149" s="10" t="str">
        <f t="shared" si="36"/>
        <v/>
      </c>
      <c r="AI149" s="13" t="str">
        <f t="shared" si="37"/>
        <v/>
      </c>
      <c r="AJ149" s="11" t="e">
        <f t="shared" si="38"/>
        <v>#VALUE!</v>
      </c>
    </row>
    <row r="150" spans="26:36" x14ac:dyDescent="0.25">
      <c r="Z150" s="10" t="str">
        <f t="shared" si="28"/>
        <v/>
      </c>
      <c r="AA150" s="10" t="str">
        <f t="shared" si="29"/>
        <v/>
      </c>
      <c r="AB150" s="10" t="str">
        <f t="shared" si="30"/>
        <v/>
      </c>
      <c r="AC150" s="10" t="str">
        <f t="shared" si="31"/>
        <v/>
      </c>
      <c r="AD150" s="10" t="str">
        <f t="shared" si="32"/>
        <v/>
      </c>
      <c r="AE150" s="10" t="str">
        <f t="shared" si="33"/>
        <v/>
      </c>
      <c r="AF150" s="10" t="str">
        <f t="shared" si="34"/>
        <v/>
      </c>
      <c r="AG150" s="10" t="str">
        <f t="shared" si="35"/>
        <v/>
      </c>
      <c r="AH150" s="10" t="str">
        <f t="shared" si="36"/>
        <v/>
      </c>
      <c r="AI150" s="13" t="str">
        <f t="shared" si="37"/>
        <v/>
      </c>
      <c r="AJ150" s="11" t="e">
        <f t="shared" si="38"/>
        <v>#VALUE!</v>
      </c>
    </row>
    <row r="151" spans="26:36" x14ac:dyDescent="0.25">
      <c r="Z151" s="10" t="str">
        <f t="shared" si="28"/>
        <v/>
      </c>
      <c r="AA151" s="10" t="str">
        <f t="shared" si="29"/>
        <v/>
      </c>
      <c r="AB151" s="10" t="str">
        <f t="shared" si="30"/>
        <v/>
      </c>
      <c r="AC151" s="10" t="str">
        <f t="shared" si="31"/>
        <v/>
      </c>
      <c r="AD151" s="10" t="str">
        <f t="shared" si="32"/>
        <v/>
      </c>
      <c r="AE151" s="10" t="str">
        <f t="shared" si="33"/>
        <v/>
      </c>
      <c r="AF151" s="10" t="str">
        <f t="shared" si="34"/>
        <v/>
      </c>
      <c r="AG151" s="10" t="str">
        <f t="shared" si="35"/>
        <v/>
      </c>
      <c r="AH151" s="10" t="str">
        <f t="shared" si="36"/>
        <v/>
      </c>
      <c r="AI151" s="13" t="str">
        <f t="shared" si="37"/>
        <v/>
      </c>
      <c r="AJ151" s="11" t="e">
        <f t="shared" si="38"/>
        <v>#VALUE!</v>
      </c>
    </row>
    <row r="152" spans="26:36" x14ac:dyDescent="0.25">
      <c r="Z152" s="10" t="str">
        <f t="shared" si="28"/>
        <v/>
      </c>
      <c r="AA152" s="10" t="str">
        <f t="shared" si="29"/>
        <v/>
      </c>
      <c r="AB152" s="10" t="str">
        <f t="shared" si="30"/>
        <v/>
      </c>
      <c r="AC152" s="10" t="str">
        <f t="shared" si="31"/>
        <v/>
      </c>
      <c r="AD152" s="10" t="str">
        <f t="shared" si="32"/>
        <v/>
      </c>
      <c r="AE152" s="10" t="str">
        <f t="shared" si="33"/>
        <v/>
      </c>
      <c r="AF152" s="10" t="str">
        <f t="shared" si="34"/>
        <v/>
      </c>
      <c r="AG152" s="10" t="str">
        <f t="shared" si="35"/>
        <v/>
      </c>
      <c r="AH152" s="10" t="str">
        <f t="shared" si="36"/>
        <v/>
      </c>
      <c r="AI152" s="13" t="str">
        <f t="shared" si="37"/>
        <v/>
      </c>
      <c r="AJ152" s="11" t="e">
        <f t="shared" si="38"/>
        <v>#VALUE!</v>
      </c>
    </row>
    <row r="153" spans="26:36" x14ac:dyDescent="0.25">
      <c r="Z153" s="10" t="str">
        <f t="shared" si="28"/>
        <v/>
      </c>
      <c r="AA153" s="10" t="str">
        <f t="shared" si="29"/>
        <v/>
      </c>
      <c r="AB153" s="10" t="str">
        <f t="shared" si="30"/>
        <v/>
      </c>
      <c r="AC153" s="10" t="str">
        <f t="shared" si="31"/>
        <v/>
      </c>
      <c r="AD153" s="10" t="str">
        <f t="shared" si="32"/>
        <v/>
      </c>
      <c r="AE153" s="10" t="str">
        <f t="shared" si="33"/>
        <v/>
      </c>
      <c r="AF153" s="10" t="str">
        <f t="shared" si="34"/>
        <v/>
      </c>
      <c r="AG153" s="10" t="str">
        <f t="shared" si="35"/>
        <v/>
      </c>
      <c r="AH153" s="10" t="str">
        <f t="shared" si="36"/>
        <v/>
      </c>
      <c r="AI153" s="13" t="str">
        <f t="shared" si="37"/>
        <v/>
      </c>
      <c r="AJ153" s="11" t="e">
        <f t="shared" si="38"/>
        <v>#VALUE!</v>
      </c>
    </row>
    <row r="154" spans="26:36" x14ac:dyDescent="0.25">
      <c r="Z154" s="10" t="str">
        <f t="shared" si="28"/>
        <v/>
      </c>
      <c r="AA154" s="10" t="str">
        <f t="shared" si="29"/>
        <v/>
      </c>
      <c r="AB154" s="10" t="str">
        <f t="shared" si="30"/>
        <v/>
      </c>
      <c r="AC154" s="10" t="str">
        <f t="shared" si="31"/>
        <v/>
      </c>
      <c r="AD154" s="10" t="str">
        <f t="shared" si="32"/>
        <v/>
      </c>
      <c r="AE154" s="10" t="str">
        <f t="shared" si="33"/>
        <v/>
      </c>
      <c r="AF154" s="10" t="str">
        <f t="shared" si="34"/>
        <v/>
      </c>
      <c r="AG154" s="10" t="str">
        <f t="shared" si="35"/>
        <v/>
      </c>
      <c r="AH154" s="10" t="str">
        <f t="shared" si="36"/>
        <v/>
      </c>
      <c r="AI154" s="13" t="str">
        <f t="shared" si="37"/>
        <v/>
      </c>
      <c r="AJ154" s="11" t="e">
        <f t="shared" si="38"/>
        <v>#VALUE!</v>
      </c>
    </row>
    <row r="155" spans="26:36" x14ac:dyDescent="0.25">
      <c r="Z155" s="10" t="str">
        <f t="shared" si="28"/>
        <v/>
      </c>
      <c r="AA155" s="10" t="str">
        <f t="shared" si="29"/>
        <v/>
      </c>
      <c r="AB155" s="10" t="str">
        <f t="shared" si="30"/>
        <v/>
      </c>
      <c r="AC155" s="10" t="str">
        <f t="shared" si="31"/>
        <v/>
      </c>
      <c r="AD155" s="10" t="str">
        <f t="shared" si="32"/>
        <v/>
      </c>
      <c r="AE155" s="10" t="str">
        <f t="shared" si="33"/>
        <v/>
      </c>
      <c r="AF155" s="10" t="str">
        <f t="shared" si="34"/>
        <v/>
      </c>
      <c r="AG155" s="10" t="str">
        <f t="shared" si="35"/>
        <v/>
      </c>
      <c r="AH155" s="10" t="str">
        <f t="shared" si="36"/>
        <v/>
      </c>
      <c r="AI155" s="13" t="str">
        <f t="shared" si="37"/>
        <v/>
      </c>
      <c r="AJ155" s="11" t="e">
        <f t="shared" si="38"/>
        <v>#VALUE!</v>
      </c>
    </row>
    <row r="156" spans="26:36" x14ac:dyDescent="0.25">
      <c r="Z156" s="10" t="str">
        <f t="shared" si="28"/>
        <v/>
      </c>
      <c r="AA156" s="10" t="str">
        <f t="shared" si="29"/>
        <v/>
      </c>
      <c r="AB156" s="10" t="str">
        <f t="shared" si="30"/>
        <v/>
      </c>
      <c r="AC156" s="10" t="str">
        <f t="shared" si="31"/>
        <v/>
      </c>
      <c r="AD156" s="10" t="str">
        <f t="shared" si="32"/>
        <v/>
      </c>
      <c r="AE156" s="10" t="str">
        <f t="shared" si="33"/>
        <v/>
      </c>
      <c r="AF156" s="10" t="str">
        <f t="shared" si="34"/>
        <v/>
      </c>
      <c r="AG156" s="10" t="str">
        <f t="shared" si="35"/>
        <v/>
      </c>
      <c r="AH156" s="10" t="str">
        <f t="shared" si="36"/>
        <v/>
      </c>
      <c r="AI156" s="13" t="str">
        <f t="shared" si="37"/>
        <v/>
      </c>
      <c r="AJ156" s="11" t="e">
        <f t="shared" si="38"/>
        <v>#VALUE!</v>
      </c>
    </row>
    <row r="157" spans="26:36" x14ac:dyDescent="0.25">
      <c r="Z157" s="10" t="str">
        <f t="shared" si="28"/>
        <v/>
      </c>
      <c r="AA157" s="10" t="str">
        <f t="shared" si="29"/>
        <v/>
      </c>
      <c r="AB157" s="10" t="str">
        <f t="shared" si="30"/>
        <v/>
      </c>
      <c r="AC157" s="10" t="str">
        <f t="shared" si="31"/>
        <v/>
      </c>
      <c r="AD157" s="10" t="str">
        <f t="shared" si="32"/>
        <v/>
      </c>
      <c r="AE157" s="10" t="str">
        <f t="shared" si="33"/>
        <v/>
      </c>
      <c r="AF157" s="10" t="str">
        <f t="shared" si="34"/>
        <v/>
      </c>
      <c r="AG157" s="10" t="str">
        <f t="shared" si="35"/>
        <v/>
      </c>
      <c r="AH157" s="10" t="str">
        <f t="shared" si="36"/>
        <v/>
      </c>
      <c r="AI157" s="13" t="str">
        <f t="shared" si="37"/>
        <v/>
      </c>
      <c r="AJ157" s="11" t="e">
        <f t="shared" si="38"/>
        <v>#VALUE!</v>
      </c>
    </row>
    <row r="158" spans="26:36" x14ac:dyDescent="0.25">
      <c r="Z158" s="10" t="str">
        <f t="shared" si="28"/>
        <v/>
      </c>
      <c r="AA158" s="10" t="str">
        <f t="shared" si="29"/>
        <v/>
      </c>
      <c r="AB158" s="10" t="str">
        <f t="shared" si="30"/>
        <v/>
      </c>
      <c r="AC158" s="10" t="str">
        <f t="shared" si="31"/>
        <v/>
      </c>
      <c r="AD158" s="10" t="str">
        <f t="shared" si="32"/>
        <v/>
      </c>
      <c r="AE158" s="10" t="str">
        <f t="shared" si="33"/>
        <v/>
      </c>
      <c r="AF158" s="10" t="str">
        <f t="shared" si="34"/>
        <v/>
      </c>
      <c r="AG158" s="10" t="str">
        <f t="shared" si="35"/>
        <v/>
      </c>
      <c r="AH158" s="10" t="str">
        <f t="shared" si="36"/>
        <v/>
      </c>
      <c r="AI158" s="13" t="str">
        <f t="shared" si="37"/>
        <v/>
      </c>
      <c r="AJ158" s="11" t="e">
        <f t="shared" si="38"/>
        <v>#VALUE!</v>
      </c>
    </row>
    <row r="159" spans="26:36" x14ac:dyDescent="0.25">
      <c r="Z159" s="10" t="str">
        <f t="shared" si="28"/>
        <v/>
      </c>
      <c r="AA159" s="10" t="str">
        <f t="shared" si="29"/>
        <v/>
      </c>
      <c r="AB159" s="10" t="str">
        <f t="shared" si="30"/>
        <v/>
      </c>
      <c r="AC159" s="10" t="str">
        <f t="shared" si="31"/>
        <v/>
      </c>
      <c r="AD159" s="10" t="str">
        <f t="shared" si="32"/>
        <v/>
      </c>
      <c r="AE159" s="10" t="str">
        <f t="shared" si="33"/>
        <v/>
      </c>
      <c r="AF159" s="10" t="str">
        <f t="shared" si="34"/>
        <v/>
      </c>
      <c r="AG159" s="10" t="str">
        <f t="shared" si="35"/>
        <v/>
      </c>
      <c r="AH159" s="10" t="str">
        <f t="shared" si="36"/>
        <v/>
      </c>
      <c r="AI159" s="13" t="str">
        <f t="shared" si="37"/>
        <v/>
      </c>
      <c r="AJ159" s="11" t="e">
        <f t="shared" si="38"/>
        <v>#VALUE!</v>
      </c>
    </row>
    <row r="160" spans="26:36" x14ac:dyDescent="0.25">
      <c r="Z160" s="10" t="str">
        <f t="shared" si="28"/>
        <v/>
      </c>
      <c r="AA160" s="10" t="str">
        <f t="shared" si="29"/>
        <v/>
      </c>
      <c r="AB160" s="10" t="str">
        <f t="shared" si="30"/>
        <v/>
      </c>
      <c r="AC160" s="10" t="str">
        <f t="shared" si="31"/>
        <v/>
      </c>
      <c r="AD160" s="10" t="str">
        <f t="shared" si="32"/>
        <v/>
      </c>
      <c r="AE160" s="10" t="str">
        <f t="shared" si="33"/>
        <v/>
      </c>
      <c r="AF160" s="10" t="str">
        <f t="shared" si="34"/>
        <v/>
      </c>
      <c r="AG160" s="10" t="str">
        <f t="shared" si="35"/>
        <v/>
      </c>
      <c r="AH160" s="10" t="str">
        <f t="shared" si="36"/>
        <v/>
      </c>
      <c r="AI160" s="13" t="str">
        <f t="shared" si="37"/>
        <v/>
      </c>
      <c r="AJ160" s="11" t="e">
        <f t="shared" si="38"/>
        <v>#VALUE!</v>
      </c>
    </row>
    <row r="161" spans="26:36" x14ac:dyDescent="0.25">
      <c r="Z161" s="10" t="str">
        <f t="shared" si="28"/>
        <v/>
      </c>
      <c r="AA161" s="10" t="str">
        <f t="shared" si="29"/>
        <v/>
      </c>
      <c r="AB161" s="10" t="str">
        <f t="shared" si="30"/>
        <v/>
      </c>
      <c r="AC161" s="10" t="str">
        <f t="shared" si="31"/>
        <v/>
      </c>
      <c r="AD161" s="10" t="str">
        <f t="shared" si="32"/>
        <v/>
      </c>
      <c r="AE161" s="10" t="str">
        <f t="shared" si="33"/>
        <v/>
      </c>
      <c r="AF161" s="10" t="str">
        <f t="shared" si="34"/>
        <v/>
      </c>
      <c r="AG161" s="10" t="str">
        <f t="shared" si="35"/>
        <v/>
      </c>
      <c r="AH161" s="10" t="str">
        <f t="shared" si="36"/>
        <v/>
      </c>
      <c r="AI161" s="13" t="str">
        <f t="shared" si="37"/>
        <v/>
      </c>
      <c r="AJ161" s="11" t="e">
        <f t="shared" si="38"/>
        <v>#VALUE!</v>
      </c>
    </row>
    <row r="162" spans="26:36" x14ac:dyDescent="0.25">
      <c r="Z162" s="10" t="str">
        <f t="shared" si="28"/>
        <v/>
      </c>
      <c r="AA162" s="10" t="str">
        <f t="shared" si="29"/>
        <v/>
      </c>
      <c r="AB162" s="10" t="str">
        <f t="shared" si="30"/>
        <v/>
      </c>
      <c r="AC162" s="10" t="str">
        <f t="shared" si="31"/>
        <v/>
      </c>
      <c r="AD162" s="10" t="str">
        <f t="shared" si="32"/>
        <v/>
      </c>
      <c r="AE162" s="10" t="str">
        <f t="shared" si="33"/>
        <v/>
      </c>
      <c r="AF162" s="10" t="str">
        <f t="shared" si="34"/>
        <v/>
      </c>
      <c r="AG162" s="10" t="str">
        <f t="shared" si="35"/>
        <v/>
      </c>
      <c r="AH162" s="10" t="str">
        <f t="shared" si="36"/>
        <v/>
      </c>
      <c r="AI162" s="13" t="str">
        <f t="shared" si="37"/>
        <v/>
      </c>
      <c r="AJ162" s="11" t="e">
        <f t="shared" si="38"/>
        <v>#VALUE!</v>
      </c>
    </row>
    <row r="163" spans="26:36" x14ac:dyDescent="0.25">
      <c r="Z163" s="10" t="str">
        <f t="shared" si="28"/>
        <v/>
      </c>
      <c r="AA163" s="10" t="str">
        <f t="shared" si="29"/>
        <v/>
      </c>
      <c r="AB163" s="10" t="str">
        <f t="shared" si="30"/>
        <v/>
      </c>
      <c r="AC163" s="10" t="str">
        <f t="shared" si="31"/>
        <v/>
      </c>
      <c r="AD163" s="10" t="str">
        <f t="shared" si="32"/>
        <v/>
      </c>
      <c r="AE163" s="10" t="str">
        <f t="shared" si="33"/>
        <v/>
      </c>
      <c r="AF163" s="10" t="str">
        <f t="shared" si="34"/>
        <v/>
      </c>
      <c r="AG163" s="10" t="str">
        <f t="shared" si="35"/>
        <v/>
      </c>
      <c r="AH163" s="10" t="str">
        <f t="shared" si="36"/>
        <v/>
      </c>
      <c r="AI163" s="13" t="str">
        <f t="shared" si="37"/>
        <v/>
      </c>
      <c r="AJ163" s="11" t="e">
        <f t="shared" si="38"/>
        <v>#VALUE!</v>
      </c>
    </row>
    <row r="164" spans="26:36" x14ac:dyDescent="0.25">
      <c r="Z164" s="10" t="str">
        <f t="shared" si="28"/>
        <v/>
      </c>
      <c r="AA164" s="10" t="str">
        <f t="shared" si="29"/>
        <v/>
      </c>
      <c r="AB164" s="10" t="str">
        <f t="shared" si="30"/>
        <v/>
      </c>
      <c r="AC164" s="10" t="str">
        <f t="shared" si="31"/>
        <v/>
      </c>
      <c r="AD164" s="10" t="str">
        <f t="shared" si="32"/>
        <v/>
      </c>
      <c r="AE164" s="10" t="str">
        <f t="shared" si="33"/>
        <v/>
      </c>
      <c r="AF164" s="10" t="str">
        <f t="shared" si="34"/>
        <v/>
      </c>
      <c r="AG164" s="10" t="str">
        <f t="shared" si="35"/>
        <v/>
      </c>
      <c r="AH164" s="10" t="str">
        <f t="shared" si="36"/>
        <v/>
      </c>
      <c r="AI164" s="13" t="str">
        <f t="shared" si="37"/>
        <v/>
      </c>
      <c r="AJ164" s="11" t="e">
        <f t="shared" si="38"/>
        <v>#VALUE!</v>
      </c>
    </row>
    <row r="165" spans="26:36" x14ac:dyDescent="0.25">
      <c r="Z165" s="10" t="str">
        <f t="shared" si="28"/>
        <v/>
      </c>
      <c r="AA165" s="10" t="str">
        <f t="shared" si="29"/>
        <v/>
      </c>
      <c r="AB165" s="10" t="str">
        <f t="shared" si="30"/>
        <v/>
      </c>
      <c r="AC165" s="10" t="str">
        <f t="shared" si="31"/>
        <v/>
      </c>
      <c r="AD165" s="10" t="str">
        <f t="shared" si="32"/>
        <v/>
      </c>
      <c r="AE165" s="10" t="str">
        <f t="shared" si="33"/>
        <v/>
      </c>
      <c r="AF165" s="10" t="str">
        <f t="shared" si="34"/>
        <v/>
      </c>
      <c r="AG165" s="10" t="str">
        <f t="shared" si="35"/>
        <v/>
      </c>
      <c r="AH165" s="10" t="str">
        <f t="shared" si="36"/>
        <v/>
      </c>
      <c r="AI165" s="13" t="str">
        <f t="shared" si="37"/>
        <v/>
      </c>
      <c r="AJ165" s="11" t="e">
        <f t="shared" si="38"/>
        <v>#VALUE!</v>
      </c>
    </row>
    <row r="166" spans="26:36" x14ac:dyDescent="0.25">
      <c r="Z166" s="10" t="str">
        <f t="shared" si="28"/>
        <v/>
      </c>
      <c r="AA166" s="10" t="str">
        <f t="shared" si="29"/>
        <v/>
      </c>
      <c r="AB166" s="10" t="str">
        <f t="shared" si="30"/>
        <v/>
      </c>
      <c r="AC166" s="10" t="str">
        <f t="shared" si="31"/>
        <v/>
      </c>
      <c r="AD166" s="10" t="str">
        <f t="shared" si="32"/>
        <v/>
      </c>
      <c r="AE166" s="10" t="str">
        <f t="shared" si="33"/>
        <v/>
      </c>
      <c r="AF166" s="10" t="str">
        <f t="shared" si="34"/>
        <v/>
      </c>
      <c r="AG166" s="10" t="str">
        <f t="shared" si="35"/>
        <v/>
      </c>
      <c r="AH166" s="10" t="str">
        <f t="shared" si="36"/>
        <v/>
      </c>
      <c r="AI166" s="13" t="str">
        <f t="shared" si="37"/>
        <v/>
      </c>
      <c r="AJ166" s="11" t="e">
        <f t="shared" si="38"/>
        <v>#VALUE!</v>
      </c>
    </row>
    <row r="167" spans="26:36" x14ac:dyDescent="0.25">
      <c r="Z167" s="10" t="str">
        <f t="shared" si="28"/>
        <v/>
      </c>
      <c r="AA167" s="10" t="str">
        <f t="shared" si="29"/>
        <v/>
      </c>
      <c r="AB167" s="10" t="str">
        <f t="shared" si="30"/>
        <v/>
      </c>
      <c r="AC167" s="10" t="str">
        <f t="shared" si="31"/>
        <v/>
      </c>
      <c r="AD167" s="10" t="str">
        <f t="shared" si="32"/>
        <v/>
      </c>
      <c r="AE167" s="10" t="str">
        <f t="shared" si="33"/>
        <v/>
      </c>
      <c r="AF167" s="10" t="str">
        <f t="shared" si="34"/>
        <v/>
      </c>
      <c r="AG167" s="10" t="str">
        <f t="shared" si="35"/>
        <v/>
      </c>
      <c r="AH167" s="10" t="str">
        <f t="shared" si="36"/>
        <v/>
      </c>
      <c r="AI167" s="13" t="str">
        <f t="shared" si="37"/>
        <v/>
      </c>
      <c r="AJ167" s="11" t="e">
        <f t="shared" si="38"/>
        <v>#VALUE!</v>
      </c>
    </row>
    <row r="168" spans="26:36" x14ac:dyDescent="0.25">
      <c r="Z168" s="10" t="str">
        <f t="shared" si="28"/>
        <v/>
      </c>
      <c r="AA168" s="10" t="str">
        <f t="shared" si="29"/>
        <v/>
      </c>
      <c r="AB168" s="10" t="str">
        <f t="shared" si="30"/>
        <v/>
      </c>
      <c r="AC168" s="10" t="str">
        <f t="shared" si="31"/>
        <v/>
      </c>
      <c r="AD168" s="10" t="str">
        <f t="shared" si="32"/>
        <v/>
      </c>
      <c r="AE168" s="10" t="str">
        <f t="shared" si="33"/>
        <v/>
      </c>
      <c r="AF168" s="10" t="str">
        <f t="shared" si="34"/>
        <v/>
      </c>
      <c r="AG168" s="10" t="str">
        <f t="shared" si="35"/>
        <v/>
      </c>
      <c r="AH168" s="10" t="str">
        <f t="shared" si="36"/>
        <v/>
      </c>
      <c r="AI168" s="13" t="str">
        <f t="shared" si="37"/>
        <v/>
      </c>
      <c r="AJ168" s="11" t="e">
        <f t="shared" si="38"/>
        <v>#VALUE!</v>
      </c>
    </row>
  </sheetData>
  <mergeCells count="6">
    <mergeCell ref="A16:B16"/>
    <mergeCell ref="A6:B7"/>
    <mergeCell ref="C6:G6"/>
    <mergeCell ref="H6:H7"/>
    <mergeCell ref="I6:J6"/>
    <mergeCell ref="I7:J7"/>
  </mergeCells>
  <conditionalFormatting sqref="L19:L35">
    <cfRule type="cellIs" dxfId="5" priority="1" operator="greaterThan">
      <formula>100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J91"/>
  <sheetViews>
    <sheetView zoomScale="90" zoomScaleNormal="90" workbookViewId="0">
      <selection activeCell="A18" sqref="A18"/>
    </sheetView>
  </sheetViews>
  <sheetFormatPr defaultRowHeight="15" x14ac:dyDescent="0.25"/>
  <cols>
    <col min="1" max="1" width="5.5703125" customWidth="1"/>
    <col min="2" max="2" width="8.140625" bestFit="1" customWidth="1"/>
    <col min="3" max="3" width="15.7109375" customWidth="1"/>
    <col min="4" max="4" width="13.85546875" customWidth="1"/>
    <col min="5" max="5" width="15.140625" customWidth="1"/>
    <col min="6" max="6" width="14.5703125" customWidth="1"/>
    <col min="7" max="7" width="28.42578125" customWidth="1"/>
    <col min="8" max="8" width="29.28515625" bestFit="1" customWidth="1"/>
    <col min="9" max="9" width="7.140625" customWidth="1"/>
    <col min="10" max="10" width="8.28515625" customWidth="1"/>
    <col min="11" max="11" width="8.5703125" bestFit="1" customWidth="1"/>
    <col min="12" max="13" width="7.7109375" bestFit="1" customWidth="1"/>
    <col min="14" max="14" width="12" customWidth="1"/>
  </cols>
  <sheetData>
    <row r="6" spans="1:36" ht="15" customHeight="1" x14ac:dyDescent="0.25">
      <c r="A6" s="31"/>
      <c r="B6" s="32"/>
      <c r="C6" s="29" t="s">
        <v>14</v>
      </c>
      <c r="D6" s="35"/>
      <c r="E6" s="35"/>
      <c r="F6" s="35"/>
      <c r="G6" s="30"/>
      <c r="H6" s="36" t="s">
        <v>15</v>
      </c>
      <c r="I6" s="38" t="s">
        <v>16</v>
      </c>
      <c r="J6" s="39"/>
    </row>
    <row r="7" spans="1:36" ht="15" customHeight="1" x14ac:dyDescent="0.25">
      <c r="A7" s="33"/>
      <c r="B7" s="34"/>
      <c r="C7" s="14" t="s">
        <v>17</v>
      </c>
      <c r="D7" s="14" t="s">
        <v>18</v>
      </c>
      <c r="E7" s="14" t="s">
        <v>19</v>
      </c>
      <c r="F7" s="14" t="s">
        <v>20</v>
      </c>
      <c r="G7" s="14" t="s">
        <v>21</v>
      </c>
      <c r="H7" s="37"/>
      <c r="I7" s="40" t="s">
        <v>22</v>
      </c>
      <c r="J7" s="41"/>
    </row>
    <row r="8" spans="1:36" x14ac:dyDescent="0.25">
      <c r="A8" s="15">
        <v>4</v>
      </c>
      <c r="B8" s="16" t="s">
        <v>23</v>
      </c>
      <c r="C8" s="17">
        <f>COUNTIF(J19:J872,4)</f>
        <v>0</v>
      </c>
      <c r="D8" s="17">
        <f>COUNTIF($Z$19:$Z$872,5)</f>
        <v>0</v>
      </c>
      <c r="E8" s="17">
        <f>COUNTIF($Z$19:$Z$872,104)</f>
        <v>0</v>
      </c>
      <c r="F8" s="17">
        <f>SUM(D8:E8)</f>
        <v>0</v>
      </c>
      <c r="G8" s="15">
        <f t="shared" ref="G8:G15" si="0">C8-D8-E8</f>
        <v>0</v>
      </c>
      <c r="H8" s="17"/>
      <c r="I8" s="18"/>
      <c r="J8" s="19">
        <f t="shared" ref="J8:J15" si="1">ROUND(IF(C8=0,0,(IF(AND(C8&lt;=2,C8&gt;0),1,C8*0.45))),0)</f>
        <v>0</v>
      </c>
      <c r="Z8" s="10"/>
      <c r="AA8" s="10"/>
      <c r="AB8" s="10"/>
      <c r="AC8" s="10"/>
      <c r="AD8" s="10"/>
      <c r="AE8" s="10"/>
      <c r="AF8" s="10"/>
      <c r="AG8" s="10"/>
      <c r="AH8" s="11"/>
      <c r="AI8" s="11">
        <f>I8+1-1</f>
        <v>0</v>
      </c>
      <c r="AJ8" s="11">
        <f>J8+1-1</f>
        <v>0</v>
      </c>
    </row>
    <row r="9" spans="1:36" x14ac:dyDescent="0.25">
      <c r="A9" s="15">
        <v>5</v>
      </c>
      <c r="B9" s="16" t="s">
        <v>23</v>
      </c>
      <c r="C9" s="17">
        <f>COUNTIF(J19:J873,5)</f>
        <v>0</v>
      </c>
      <c r="D9" s="17">
        <f>COUNTIF($Z$19:$Z$872,6)</f>
        <v>0</v>
      </c>
      <c r="E9" s="17">
        <f>COUNTIF($Z$19:$Z$872,105)</f>
        <v>0</v>
      </c>
      <c r="F9" s="17">
        <f t="shared" ref="F9:F16" si="2">SUM(D9:E9)</f>
        <v>0</v>
      </c>
      <c r="G9" s="15">
        <f t="shared" si="0"/>
        <v>0</v>
      </c>
      <c r="H9" s="20"/>
      <c r="I9" s="18"/>
      <c r="J9" s="19">
        <f t="shared" si="1"/>
        <v>0</v>
      </c>
      <c r="Z9" s="10"/>
      <c r="AA9" s="10"/>
      <c r="AB9" s="10"/>
      <c r="AC9" s="10"/>
      <c r="AD9" s="10"/>
      <c r="AE9" s="10"/>
      <c r="AF9" s="10"/>
      <c r="AG9" s="10"/>
      <c r="AH9" s="11"/>
      <c r="AI9" s="11">
        <f t="shared" ref="AI9:AJ15" si="3">I9+1-1</f>
        <v>0</v>
      </c>
      <c r="AJ9" s="11">
        <f t="shared" si="3"/>
        <v>0</v>
      </c>
    </row>
    <row r="10" spans="1:36" x14ac:dyDescent="0.25">
      <c r="A10" s="15">
        <v>6</v>
      </c>
      <c r="B10" s="16" t="s">
        <v>23</v>
      </c>
      <c r="C10" s="17">
        <f>COUNTIF(J19:J874,6)</f>
        <v>0</v>
      </c>
      <c r="D10" s="17">
        <f>COUNTIF($Z$19:$Z$872,7)</f>
        <v>0</v>
      </c>
      <c r="E10" s="17">
        <f>COUNTIF($Z$19:$Z$872,106)</f>
        <v>0</v>
      </c>
      <c r="F10" s="17">
        <f t="shared" si="2"/>
        <v>0</v>
      </c>
      <c r="G10" s="15">
        <f t="shared" si="0"/>
        <v>0</v>
      </c>
      <c r="H10" s="21"/>
      <c r="I10" s="22"/>
      <c r="J10" s="19">
        <f t="shared" si="1"/>
        <v>0</v>
      </c>
      <c r="Z10" s="10"/>
      <c r="AA10" s="10"/>
      <c r="AB10" s="10"/>
      <c r="AC10" s="10"/>
      <c r="AD10" s="10"/>
      <c r="AE10" s="10"/>
      <c r="AF10" s="10"/>
      <c r="AG10" s="10"/>
      <c r="AH10" s="11"/>
      <c r="AI10" s="11">
        <f t="shared" si="3"/>
        <v>0</v>
      </c>
      <c r="AJ10" s="11">
        <f t="shared" si="3"/>
        <v>0</v>
      </c>
    </row>
    <row r="11" spans="1:36" x14ac:dyDescent="0.25">
      <c r="A11" s="15">
        <v>7</v>
      </c>
      <c r="B11" s="16" t="s">
        <v>23</v>
      </c>
      <c r="C11" s="17">
        <f>COUNTIF(J19:J875,7)</f>
        <v>0</v>
      </c>
      <c r="D11" s="17">
        <f>COUNTIF($Z$19:$Z$872,8)</f>
        <v>0</v>
      </c>
      <c r="E11" s="17">
        <f>COUNTIF($Z$19:$Z$872,107)</f>
        <v>0</v>
      </c>
      <c r="F11" s="17">
        <f t="shared" si="2"/>
        <v>0</v>
      </c>
      <c r="G11" s="15">
        <f t="shared" si="0"/>
        <v>0</v>
      </c>
      <c r="H11" s="21"/>
      <c r="I11" s="22"/>
      <c r="J11" s="19">
        <f t="shared" si="1"/>
        <v>0</v>
      </c>
      <c r="Z11" s="10"/>
      <c r="AA11" s="10"/>
      <c r="AB11" s="10"/>
      <c r="AC11" s="10"/>
      <c r="AD11" s="10"/>
      <c r="AE11" s="10"/>
      <c r="AF11" s="10"/>
      <c r="AG11" s="10"/>
      <c r="AH11" s="11"/>
      <c r="AI11" s="11">
        <f t="shared" si="3"/>
        <v>0</v>
      </c>
      <c r="AJ11" s="11">
        <f t="shared" si="3"/>
        <v>0</v>
      </c>
    </row>
    <row r="12" spans="1:36" x14ac:dyDescent="0.25">
      <c r="A12" s="15">
        <v>8</v>
      </c>
      <c r="B12" s="16" t="s">
        <v>23</v>
      </c>
      <c r="C12" s="17">
        <f>COUNTIF(J19:J876,8)</f>
        <v>0</v>
      </c>
      <c r="D12" s="17">
        <f>COUNTIF($Z$19:$Z$872,9)</f>
        <v>0</v>
      </c>
      <c r="E12" s="17">
        <f>COUNTIF($Z$19:$Z$872,108)</f>
        <v>0</v>
      </c>
      <c r="F12" s="17">
        <f t="shared" si="2"/>
        <v>0</v>
      </c>
      <c r="G12" s="15">
        <f t="shared" si="0"/>
        <v>0</v>
      </c>
      <c r="H12" s="21"/>
      <c r="I12" s="22"/>
      <c r="J12" s="19">
        <f t="shared" si="1"/>
        <v>0</v>
      </c>
      <c r="Z12" s="10"/>
      <c r="AA12" s="10"/>
      <c r="AB12" s="10"/>
      <c r="AC12" s="10"/>
      <c r="AD12" s="10"/>
      <c r="AE12" s="10"/>
      <c r="AF12" s="10"/>
      <c r="AG12" s="10"/>
      <c r="AH12" s="11"/>
      <c r="AI12" s="11">
        <f t="shared" si="3"/>
        <v>0</v>
      </c>
      <c r="AJ12" s="11">
        <f t="shared" si="3"/>
        <v>0</v>
      </c>
    </row>
    <row r="13" spans="1:36" x14ac:dyDescent="0.25">
      <c r="A13" s="15">
        <v>9</v>
      </c>
      <c r="B13" s="16" t="s">
        <v>23</v>
      </c>
      <c r="C13" s="17">
        <f>COUNTIF(J19:J877,9)</f>
        <v>19</v>
      </c>
      <c r="D13" s="17">
        <f>COUNTIF($Z$19:$Z$872,10)</f>
        <v>1</v>
      </c>
      <c r="E13" s="17">
        <f>COUNTIF($Z$19:$Z$872,109)</f>
        <v>1</v>
      </c>
      <c r="F13" s="17">
        <f t="shared" si="2"/>
        <v>2</v>
      </c>
      <c r="G13" s="15">
        <f t="shared" si="0"/>
        <v>17</v>
      </c>
      <c r="H13" s="21">
        <v>40</v>
      </c>
      <c r="I13" s="22"/>
      <c r="J13" s="19">
        <f t="shared" si="1"/>
        <v>9</v>
      </c>
      <c r="Z13" s="10"/>
      <c r="AA13" s="10"/>
      <c r="AB13" s="10"/>
      <c r="AC13" s="10"/>
      <c r="AD13" s="10"/>
      <c r="AE13" s="10"/>
      <c r="AF13" s="10"/>
      <c r="AG13" s="10"/>
      <c r="AH13" s="11"/>
      <c r="AI13" s="11">
        <f t="shared" si="3"/>
        <v>0</v>
      </c>
      <c r="AJ13" s="11">
        <f t="shared" si="3"/>
        <v>9</v>
      </c>
    </row>
    <row r="14" spans="1:36" x14ac:dyDescent="0.25">
      <c r="A14" s="15">
        <v>10</v>
      </c>
      <c r="B14" s="16" t="s">
        <v>23</v>
      </c>
      <c r="C14" s="17">
        <f>COUNTIF(J19:J878,10)</f>
        <v>0</v>
      </c>
      <c r="D14" s="17">
        <f>COUNTIF($Z$19:$Z$872,11)</f>
        <v>0</v>
      </c>
      <c r="E14" s="17">
        <f>COUNTIF($Z$19:$Z$872,110)</f>
        <v>0</v>
      </c>
      <c r="F14" s="17">
        <f t="shared" si="2"/>
        <v>0</v>
      </c>
      <c r="G14" s="15">
        <f t="shared" si="0"/>
        <v>0</v>
      </c>
      <c r="H14" s="21"/>
      <c r="I14" s="22"/>
      <c r="J14" s="19">
        <f t="shared" si="1"/>
        <v>0</v>
      </c>
      <c r="Z14" s="10"/>
      <c r="AA14" s="10"/>
      <c r="AB14" s="10"/>
      <c r="AC14" s="10"/>
      <c r="AD14" s="10"/>
      <c r="AE14" s="10"/>
      <c r="AF14" s="10"/>
      <c r="AG14" s="10"/>
      <c r="AH14" s="11"/>
      <c r="AI14" s="11">
        <f t="shared" si="3"/>
        <v>0</v>
      </c>
      <c r="AJ14" s="11">
        <f t="shared" si="3"/>
        <v>0</v>
      </c>
    </row>
    <row r="15" spans="1:36" x14ac:dyDescent="0.25">
      <c r="A15" s="15">
        <v>11</v>
      </c>
      <c r="B15" s="16" t="s">
        <v>23</v>
      </c>
      <c r="C15" s="17">
        <f>COUNTIF(J19:J879,11)</f>
        <v>0</v>
      </c>
      <c r="D15" s="17">
        <f>COUNTIF($Z$19:$Z$872,12)</f>
        <v>0</v>
      </c>
      <c r="E15" s="17">
        <f>COUNTIF($Z$19:$Z$872,111)</f>
        <v>0</v>
      </c>
      <c r="F15" s="17">
        <f t="shared" si="2"/>
        <v>0</v>
      </c>
      <c r="G15" s="15">
        <f t="shared" si="0"/>
        <v>0</v>
      </c>
      <c r="H15" s="21"/>
      <c r="I15" s="22"/>
      <c r="J15" s="19">
        <f t="shared" si="1"/>
        <v>0</v>
      </c>
      <c r="Z15" s="10"/>
      <c r="AA15" s="10"/>
      <c r="AB15" s="10"/>
      <c r="AC15" s="10"/>
      <c r="AD15" s="10"/>
      <c r="AE15" s="10"/>
      <c r="AF15" s="10"/>
      <c r="AG15" s="10"/>
      <c r="AH15" s="11"/>
      <c r="AI15" s="11">
        <f t="shared" si="3"/>
        <v>0</v>
      </c>
      <c r="AJ15" s="11">
        <f t="shared" si="3"/>
        <v>0</v>
      </c>
    </row>
    <row r="16" spans="1:36" x14ac:dyDescent="0.25">
      <c r="A16" s="29" t="s">
        <v>24</v>
      </c>
      <c r="B16" s="30"/>
      <c r="C16" s="17">
        <f>SUM(C8:C15)</f>
        <v>19</v>
      </c>
      <c r="D16" s="17">
        <f>COUNTIF($N$19:$N$20,"победитель")</f>
        <v>1</v>
      </c>
      <c r="E16" s="17">
        <f>COUNTIF($N$19:$N$20,"призер")</f>
        <v>1</v>
      </c>
      <c r="F16" s="17">
        <f t="shared" si="2"/>
        <v>2</v>
      </c>
      <c r="G16" s="23">
        <f>SUM(G8:G15)</f>
        <v>17</v>
      </c>
      <c r="H16" s="24"/>
      <c r="I16" s="25"/>
      <c r="J16" s="26">
        <f>SUM(J8:J15)</f>
        <v>9</v>
      </c>
      <c r="Z16" s="10"/>
      <c r="AA16" s="10"/>
      <c r="AB16" s="10"/>
      <c r="AC16" s="10"/>
      <c r="AD16" s="10"/>
      <c r="AE16" s="10"/>
      <c r="AF16" s="10"/>
      <c r="AG16" s="10"/>
      <c r="AH16" s="11"/>
      <c r="AI16" s="10"/>
      <c r="AJ16" s="10"/>
    </row>
    <row r="17" spans="1:36" x14ac:dyDescent="0.25">
      <c r="Z17" s="10"/>
      <c r="AA17" s="10"/>
      <c r="AB17" s="10"/>
      <c r="AC17" s="10"/>
      <c r="AD17" s="10"/>
      <c r="AE17" s="10"/>
      <c r="AF17" s="10"/>
      <c r="AG17" s="10"/>
      <c r="AH17" s="10"/>
      <c r="AI17" s="11"/>
      <c r="AJ17" s="10"/>
    </row>
    <row r="18" spans="1:36" ht="91.5" x14ac:dyDescent="0.25">
      <c r="A18" s="1" t="s">
        <v>0</v>
      </c>
      <c r="B18" s="1" t="s">
        <v>1</v>
      </c>
      <c r="C18" s="2" t="s">
        <v>2</v>
      </c>
      <c r="D18" s="2" t="s">
        <v>3</v>
      </c>
      <c r="E18" s="1" t="s">
        <v>4</v>
      </c>
      <c r="F18" s="1" t="s">
        <v>5</v>
      </c>
      <c r="G18" s="1" t="s">
        <v>6</v>
      </c>
      <c r="H18" s="1" t="s">
        <v>7</v>
      </c>
      <c r="I18" s="1" t="s">
        <v>8</v>
      </c>
      <c r="J18" s="3" t="s">
        <v>9</v>
      </c>
      <c r="K18" s="1" t="s">
        <v>10</v>
      </c>
      <c r="L18" s="1" t="s">
        <v>11</v>
      </c>
      <c r="M18" s="1" t="s">
        <v>12</v>
      </c>
      <c r="N18" s="1" t="s">
        <v>13</v>
      </c>
      <c r="Z18" s="10"/>
      <c r="AA18" s="10"/>
      <c r="AB18" s="10"/>
      <c r="AC18" s="10"/>
      <c r="AD18" s="10"/>
      <c r="AE18" s="10"/>
      <c r="AF18" s="10"/>
      <c r="AG18" s="10"/>
      <c r="AH18" s="10"/>
      <c r="AI18" s="12"/>
      <c r="AJ18" s="10"/>
    </row>
    <row r="19" spans="1:36" x14ac:dyDescent="0.25">
      <c r="A19" s="1">
        <v>1</v>
      </c>
      <c r="B19" s="4">
        <v>48</v>
      </c>
      <c r="C19" s="43" t="s">
        <v>172</v>
      </c>
      <c r="D19" s="43" t="s">
        <v>173</v>
      </c>
      <c r="E19" s="43" t="s">
        <v>174</v>
      </c>
      <c r="F19" s="43">
        <v>3892480435</v>
      </c>
      <c r="G19" s="43" t="s">
        <v>33</v>
      </c>
      <c r="H19" s="5"/>
      <c r="I19" s="6">
        <v>9</v>
      </c>
      <c r="J19" s="6">
        <v>9</v>
      </c>
      <c r="K19" s="42">
        <v>21</v>
      </c>
      <c r="L19" s="7">
        <f>K19*100/(IF(J19=$A$8,$H$8,IF(J19=$A$9,$H$9,IF(J19=$A$10,$H$10,IF(J19=$A$11,$H$11,IF(J19=$A$12,$H$12,IF(J19=$A$13,$H$13,IF(J19=$A$14,$H$14,$H$15))))))))</f>
        <v>52.5</v>
      </c>
      <c r="M19" s="8" t="str">
        <f>IF(J19=4,RANK(L19,$AA$19:$AA$347,0)+COUNTIF($AA$1:AA18,AA19),"")&amp;IF(J19=5,RANK(L19,$AB$19:$AB$347,0)+COUNTIF($AB$1:AB18,AB19),"")&amp;IF(J19=6,RANK(L19,$AC$19:$AC$347,0)+COUNTIF($AC$1:AC18,AC19),"")&amp;IF(J19=7,RANK(L19,$AD$19:$AD$347,0)+COUNTIF($AD$1:AD18,AD19),"")&amp;IF(J19=8,RANK(L19,$AE$19:$AE$347,0)+COUNTIF($AE$1:AE18,AE19),"")&amp;IF(J19=9,RANK(L19,$AF$19:$AF$347,0)+COUNTIF($AF$1:AF18,AF19),"")&amp;IF(J19=10,RANK(L19,$AG$19:$AG$347,0)+COUNTIF($AG$1:AG18,AG19),"")&amp;IF(J19=11,RANK(L19,$AH$19:$AH$347,0)+COUNTIF($AH$1:AH18,AH19),"")</f>
        <v>1</v>
      </c>
      <c r="N19" s="42" t="s">
        <v>50</v>
      </c>
      <c r="Z19" s="10">
        <f>IF(N19="победитель",1+J19,IF(N19="призер",100+J19,""))</f>
        <v>10</v>
      </c>
      <c r="AA19" s="10" t="str">
        <f>IF(J19=4,L19,"")</f>
        <v/>
      </c>
      <c r="AB19" s="10" t="str">
        <f>IF(J19=5,L19,"")</f>
        <v/>
      </c>
      <c r="AC19" s="10" t="str">
        <f>IF(J19=6,L19,"")</f>
        <v/>
      </c>
      <c r="AD19" s="10" t="str">
        <f>IF(J19=7,L19,"")</f>
        <v/>
      </c>
      <c r="AE19" s="10" t="str">
        <f>IF(J19=8,L19,"")</f>
        <v/>
      </c>
      <c r="AF19" s="10">
        <f>IF(J19=9,L19,"")</f>
        <v>52.5</v>
      </c>
      <c r="AG19" s="10" t="str">
        <f>IF(J19=10,L19,"")</f>
        <v/>
      </c>
      <c r="AH19" s="10" t="str">
        <f>IF(J19=11,L19,"")</f>
        <v/>
      </c>
      <c r="AI19" s="13" t="str">
        <f>IF(J19=4,RANK(L19,$AA$19:$AA$347,0),"")&amp;IF(J19=5,RANK(L19,$AB$19:$AB$347,0),"")&amp;IF(J19=6,RANK(L19,$AC$19:$AC$347,0),"")&amp;IF(J19=7,RANK(L19,$AD$19:$AD$347,0),"")&amp;IF(J19=8,RANK(L19,$AE$19:$AE$347,0),"")&amp;IF(J19=9,RANK(L19,$AF$19:$AF$347,0),"")&amp;IF(J19=10,RANK(L19,$AG$19:$AG$347,0),"")&amp;IF(J19=11,RANK(L19,$AH$19:$AH$347,0),"")</f>
        <v>1</v>
      </c>
      <c r="AJ19" s="11">
        <f>AI19+1-1</f>
        <v>1</v>
      </c>
    </row>
    <row r="20" spans="1:36" x14ac:dyDescent="0.25">
      <c r="A20" s="1">
        <v>2</v>
      </c>
      <c r="B20" s="4">
        <v>48</v>
      </c>
      <c r="C20" s="43" t="s">
        <v>175</v>
      </c>
      <c r="D20" s="43" t="s">
        <v>38</v>
      </c>
      <c r="E20" s="43" t="s">
        <v>44</v>
      </c>
      <c r="F20" s="43">
        <v>2767022851</v>
      </c>
      <c r="G20" s="43" t="s">
        <v>61</v>
      </c>
      <c r="H20" s="27"/>
      <c r="I20" s="6">
        <v>9</v>
      </c>
      <c r="J20" s="6">
        <v>9</v>
      </c>
      <c r="K20" s="42">
        <v>21</v>
      </c>
      <c r="L20" s="7">
        <f>K20*100/(IF(J20=$A$8,$H$8,IF(J20=$A$9,$H$9,IF(J20=$A$10,$H$10,IF(J20=$A$11,$H$11,IF(J20=$A$12,$H$12,IF(J20=$A$13,$H$13,IF(J20=$A$14,$H$14,$H$15))))))))</f>
        <v>52.5</v>
      </c>
      <c r="M20" s="8" t="str">
        <f>IF(J20=4,RANK(L20,$AA$19:$AA$347,0)+COUNTIF($AA$1:AA19,AA20),"")&amp;IF(J20=5,RANK(L20,$AB$19:$AB$347,0)+COUNTIF($AB$1:AB19,AB20),"")&amp;IF(J20=6,RANK(L20,$AC$19:$AC$347,0)+COUNTIF($AC$1:AC19,AC20),"")&amp;IF(J20=7,RANK(L20,$AD$19:$AD$347,0)+COUNTIF($AD$1:AD19,AD20),"")&amp;IF(J20=8,RANK(L20,$AE$19:$AE$347,0)+COUNTIF($AE$1:AE19,AE20),"")&amp;IF(J20=9,RANK(L20,$AF$19:$AF$347,0)+COUNTIF($AF$1:AF19,AF20),"")&amp;IF(J20=10,RANK(L20,$AG$19:$AG$347,0)+COUNTIF($AG$1:AG19,AG20),"")&amp;IF(J20=11,RANK(L20,$AH$19:$AH$347,0)+COUNTIF($AH$1:AH19,AH20),"")</f>
        <v>2</v>
      </c>
      <c r="N20" s="42" t="s">
        <v>171</v>
      </c>
      <c r="Z20" s="10">
        <f t="shared" ref="Z20:Z83" si="4">IF(N20="победитель",1+J20,IF(N20="призер",100+J20,""))</f>
        <v>109</v>
      </c>
      <c r="AA20" s="10" t="str">
        <f t="shared" ref="AA20:AA83" si="5">IF(J20=4,L20,"")</f>
        <v/>
      </c>
      <c r="AB20" s="10" t="str">
        <f t="shared" ref="AB20:AB83" si="6">IF(J20=5,L20,"")</f>
        <v/>
      </c>
      <c r="AC20" s="10" t="str">
        <f t="shared" ref="AC20:AC83" si="7">IF(J20=6,L20,"")</f>
        <v/>
      </c>
      <c r="AD20" s="10" t="str">
        <f t="shared" ref="AD20:AD83" si="8">IF(J20=7,L20,"")</f>
        <v/>
      </c>
      <c r="AE20" s="10" t="str">
        <f t="shared" ref="AE20:AE83" si="9">IF(J20=8,L20,"")</f>
        <v/>
      </c>
      <c r="AF20" s="10">
        <f t="shared" ref="AF20:AF83" si="10">IF(J20=9,L20,"")</f>
        <v>52.5</v>
      </c>
      <c r="AG20" s="10" t="str">
        <f t="shared" ref="AG20:AG83" si="11">IF(J20=10,L20,"")</f>
        <v/>
      </c>
      <c r="AH20" s="10" t="str">
        <f t="shared" ref="AH20:AH83" si="12">IF(J20=11,L20,"")</f>
        <v/>
      </c>
      <c r="AI20" s="13" t="str">
        <f t="shared" ref="AI20:AI83" si="13">IF(J20=4,RANK(L20,$AA$19:$AA$347,0),"")&amp;IF(J20=5,RANK(L20,$AB$19:$AB$347,0),"")&amp;IF(J20=6,RANK(L20,$AC$19:$AC$347,0),"")&amp;IF(J20=7,RANK(L20,$AD$19:$AD$347,0),"")&amp;IF(J20=8,RANK(L20,$AE$19:$AE$347,0),"")&amp;IF(J20=9,RANK(L20,$AF$19:$AF$347,0),"")&amp;IF(J20=10,RANK(L20,$AG$19:$AG$347,0),"")&amp;IF(J20=11,RANK(L20,$AH$19:$AH$347,0),"")</f>
        <v>1</v>
      </c>
      <c r="AJ20" s="11">
        <f t="shared" ref="AJ20:AJ83" si="14">AI20+1-1</f>
        <v>1</v>
      </c>
    </row>
    <row r="21" spans="1:36" x14ac:dyDescent="0.25">
      <c r="A21" s="1">
        <v>3</v>
      </c>
      <c r="B21" s="4">
        <v>48</v>
      </c>
      <c r="C21" s="43" t="s">
        <v>176</v>
      </c>
      <c r="D21" s="43" t="s">
        <v>177</v>
      </c>
      <c r="E21" s="43" t="s">
        <v>27</v>
      </c>
      <c r="F21" s="43">
        <v>2805577403</v>
      </c>
      <c r="G21" s="43" t="s">
        <v>150</v>
      </c>
      <c r="H21" s="27"/>
      <c r="I21" s="6">
        <v>9</v>
      </c>
      <c r="J21" s="6">
        <v>9</v>
      </c>
      <c r="K21" s="42">
        <v>15</v>
      </c>
      <c r="L21" s="7">
        <f t="shared" ref="L21:L37" si="15">K21*100/(IF(J21=$A$8,$H$8,IF(J21=$A$9,$H$9,IF(J21=$A$10,$H$10,IF(J21=$A$11,$H$11,IF(J21=$A$12,$H$12,IF(J21=$A$13,$H$13,IF(J21=$A$14,$H$14,$H$15))))))))</f>
        <v>37.5</v>
      </c>
      <c r="M21" s="8" t="str">
        <f>IF(J21=4,RANK(L21,$AA$19:$AA$347,0)+COUNTIF($AA$1:AA20,AA21),"")&amp;IF(J21=5,RANK(L21,$AB$19:$AB$347,0)+COUNTIF($AB$1:AB20,AB21),"")&amp;IF(J21=6,RANK(L21,$AC$19:$AC$347,0)+COUNTIF($AC$1:AC20,AC21),"")&amp;IF(J21=7,RANK(L21,$AD$19:$AD$347,0)+COUNTIF($AD$1:AD20,AD21),"")&amp;IF(J21=8,RANK(L21,$AE$19:$AE$347,0)+COUNTIF($AE$1:AE20,AE21),"")&amp;IF(J21=9,RANK(L21,$AF$19:$AF$347,0)+COUNTIF($AF$1:AF20,AF21),"")&amp;IF(J21=10,RANK(L21,$AG$19:$AG$347,0)+COUNTIF($AG$1:AG20,AG21),"")&amp;IF(J21=11,RANK(L21,$AH$19:$AH$347,0)+COUNTIF($AH$1:AH20,AH21),"")</f>
        <v>3</v>
      </c>
      <c r="N21" s="42" t="s">
        <v>51</v>
      </c>
      <c r="Z21" s="10" t="str">
        <f t="shared" si="4"/>
        <v/>
      </c>
      <c r="AA21" s="10" t="str">
        <f t="shared" si="5"/>
        <v/>
      </c>
      <c r="AB21" s="10" t="str">
        <f t="shared" si="6"/>
        <v/>
      </c>
      <c r="AC21" s="10" t="str">
        <f t="shared" si="7"/>
        <v/>
      </c>
      <c r="AD21" s="10" t="str">
        <f t="shared" si="8"/>
        <v/>
      </c>
      <c r="AE21" s="10" t="str">
        <f t="shared" si="9"/>
        <v/>
      </c>
      <c r="AF21" s="10">
        <f t="shared" si="10"/>
        <v>37.5</v>
      </c>
      <c r="AG21" s="10" t="str">
        <f t="shared" si="11"/>
        <v/>
      </c>
      <c r="AH21" s="10" t="str">
        <f t="shared" si="12"/>
        <v/>
      </c>
      <c r="AI21" s="13" t="str">
        <f t="shared" si="13"/>
        <v>3</v>
      </c>
      <c r="AJ21" s="11">
        <f t="shared" si="14"/>
        <v>3</v>
      </c>
    </row>
    <row r="22" spans="1:36" x14ac:dyDescent="0.25">
      <c r="A22" s="1">
        <v>4</v>
      </c>
      <c r="B22" s="4">
        <v>48</v>
      </c>
      <c r="C22" s="43" t="s">
        <v>178</v>
      </c>
      <c r="D22" s="43" t="s">
        <v>38</v>
      </c>
      <c r="E22" s="43" t="s">
        <v>179</v>
      </c>
      <c r="F22" s="43">
        <v>1863700958</v>
      </c>
      <c r="G22" s="43" t="s">
        <v>61</v>
      </c>
      <c r="H22" s="27"/>
      <c r="I22" s="6">
        <v>9</v>
      </c>
      <c r="J22" s="6">
        <v>9</v>
      </c>
      <c r="K22" s="42">
        <v>14</v>
      </c>
      <c r="L22" s="7">
        <f t="shared" si="15"/>
        <v>35</v>
      </c>
      <c r="M22" s="8" t="str">
        <f>IF(J22=4,RANK(L22,$AA$19:$AA$347,0)+COUNTIF($AA$1:AA21,AA22),"")&amp;IF(J22=5,RANK(L22,$AB$19:$AB$347,0)+COUNTIF($AB$1:AB21,AB22),"")&amp;IF(J22=6,RANK(L22,$AC$19:$AC$347,0)+COUNTIF($AC$1:AC21,AC22),"")&amp;IF(J22=7,RANK(L22,$AD$19:$AD$347,0)+COUNTIF($AD$1:AD21,AD22),"")&amp;IF(J22=8,RANK(L22,$AE$19:$AE$347,0)+COUNTIF($AE$1:AE21,AE22),"")&amp;IF(J22=9,RANK(L22,$AF$19:$AF$347,0)+COUNTIF($AF$1:AF21,AF22),"")&amp;IF(J22=10,RANK(L22,$AG$19:$AG$347,0)+COUNTIF($AG$1:AG21,AG22),"")&amp;IF(J22=11,RANK(L22,$AH$19:$AH$347,0)+COUNTIF($AH$1:AH21,AH22),"")</f>
        <v>4</v>
      </c>
      <c r="N22" s="42" t="s">
        <v>51</v>
      </c>
      <c r="Z22" s="10" t="str">
        <f t="shared" si="4"/>
        <v/>
      </c>
      <c r="AA22" s="10" t="str">
        <f t="shared" si="5"/>
        <v/>
      </c>
      <c r="AB22" s="10" t="str">
        <f t="shared" si="6"/>
        <v/>
      </c>
      <c r="AC22" s="10" t="str">
        <f t="shared" si="7"/>
        <v/>
      </c>
      <c r="AD22" s="10" t="str">
        <f t="shared" si="8"/>
        <v/>
      </c>
      <c r="AE22" s="10" t="str">
        <f t="shared" si="9"/>
        <v/>
      </c>
      <c r="AF22" s="10">
        <f t="shared" si="10"/>
        <v>35</v>
      </c>
      <c r="AG22" s="10" t="str">
        <f t="shared" si="11"/>
        <v/>
      </c>
      <c r="AH22" s="10" t="str">
        <f t="shared" si="12"/>
        <v/>
      </c>
      <c r="AI22" s="13" t="str">
        <f t="shared" si="13"/>
        <v>4</v>
      </c>
      <c r="AJ22" s="11">
        <f t="shared" si="14"/>
        <v>4</v>
      </c>
    </row>
    <row r="23" spans="1:36" x14ac:dyDescent="0.25">
      <c r="A23" s="1">
        <v>5</v>
      </c>
      <c r="B23" s="4">
        <v>48</v>
      </c>
      <c r="C23" s="43" t="s">
        <v>180</v>
      </c>
      <c r="D23" s="43" t="s">
        <v>111</v>
      </c>
      <c r="E23" s="43" t="s">
        <v>49</v>
      </c>
      <c r="F23" s="43">
        <v>782080619</v>
      </c>
      <c r="G23" s="43" t="s">
        <v>150</v>
      </c>
      <c r="H23" s="27"/>
      <c r="I23" s="6">
        <v>9</v>
      </c>
      <c r="J23" s="6">
        <v>9</v>
      </c>
      <c r="K23" s="42">
        <v>13</v>
      </c>
      <c r="L23" s="7">
        <f t="shared" si="15"/>
        <v>32.5</v>
      </c>
      <c r="M23" s="8" t="str">
        <f>IF(J23=4,RANK(L23,$AA$19:$AA$347,0)+COUNTIF($AA$1:AA22,AA23),"")&amp;IF(J23=5,RANK(L23,$AB$19:$AB$347,0)+COUNTIF($AB$1:AB22,AB23),"")&amp;IF(J23=6,RANK(L23,$AC$19:$AC$347,0)+COUNTIF($AC$1:AC22,AC23),"")&amp;IF(J23=7,RANK(L23,$AD$19:$AD$347,0)+COUNTIF($AD$1:AD22,AD23),"")&amp;IF(J23=8,RANK(L23,$AE$19:$AE$347,0)+COUNTIF($AE$1:AE22,AE23),"")&amp;IF(J23=9,RANK(L23,$AF$19:$AF$347,0)+COUNTIF($AF$1:AF22,AF23),"")&amp;IF(J23=10,RANK(L23,$AG$19:$AG$347,0)+COUNTIF($AG$1:AG22,AG23),"")&amp;IF(J23=11,RANK(L23,$AH$19:$AH$347,0)+COUNTIF($AH$1:AH22,AH23),"")</f>
        <v>5</v>
      </c>
      <c r="N23" s="42" t="s">
        <v>51</v>
      </c>
      <c r="Z23" s="10" t="str">
        <f t="shared" si="4"/>
        <v/>
      </c>
      <c r="AA23" s="10" t="str">
        <f t="shared" si="5"/>
        <v/>
      </c>
      <c r="AB23" s="10" t="str">
        <f t="shared" si="6"/>
        <v/>
      </c>
      <c r="AC23" s="10" t="str">
        <f t="shared" si="7"/>
        <v/>
      </c>
      <c r="AD23" s="10" t="str">
        <f t="shared" si="8"/>
        <v/>
      </c>
      <c r="AE23" s="10" t="str">
        <f t="shared" si="9"/>
        <v/>
      </c>
      <c r="AF23" s="10">
        <f t="shared" si="10"/>
        <v>32.5</v>
      </c>
      <c r="AG23" s="10" t="str">
        <f t="shared" si="11"/>
        <v/>
      </c>
      <c r="AH23" s="10" t="str">
        <f t="shared" si="12"/>
        <v/>
      </c>
      <c r="AI23" s="13" t="str">
        <f t="shared" si="13"/>
        <v>5</v>
      </c>
      <c r="AJ23" s="11">
        <f t="shared" si="14"/>
        <v>5</v>
      </c>
    </row>
    <row r="24" spans="1:36" x14ac:dyDescent="0.25">
      <c r="A24" s="1">
        <v>6</v>
      </c>
      <c r="B24" s="4">
        <v>48</v>
      </c>
      <c r="C24" s="43" t="s">
        <v>181</v>
      </c>
      <c r="D24" s="43" t="s">
        <v>59</v>
      </c>
      <c r="E24" s="43" t="s">
        <v>182</v>
      </c>
      <c r="F24" s="43">
        <v>2293103833</v>
      </c>
      <c r="G24" s="43" t="s">
        <v>61</v>
      </c>
      <c r="H24" s="27"/>
      <c r="I24" s="6">
        <v>9</v>
      </c>
      <c r="J24" s="6">
        <v>9</v>
      </c>
      <c r="K24" s="42">
        <v>13</v>
      </c>
      <c r="L24" s="7">
        <f t="shared" si="15"/>
        <v>32.5</v>
      </c>
      <c r="M24" s="8" t="str">
        <f>IF(J24=4,RANK(L24,$AA$19:$AA$347,0)+COUNTIF($AA$1:AA23,AA24),"")&amp;IF(J24=5,RANK(L24,$AB$19:$AB$347,0)+COUNTIF($AB$1:AB23,AB24),"")&amp;IF(J24=6,RANK(L24,$AC$19:$AC$347,0)+COUNTIF($AC$1:AC23,AC24),"")&amp;IF(J24=7,RANK(L24,$AD$19:$AD$347,0)+COUNTIF($AD$1:AD23,AD24),"")&amp;IF(J24=8,RANK(L24,$AE$19:$AE$347,0)+COUNTIF($AE$1:AE23,AE24),"")&amp;IF(J24=9,RANK(L24,$AF$19:$AF$347,0)+COUNTIF($AF$1:AF23,AF24),"")&amp;IF(J24=10,RANK(L24,$AG$19:$AG$347,0)+COUNTIF($AG$1:AG23,AG24),"")&amp;IF(J24=11,RANK(L24,$AH$19:$AH$347,0)+COUNTIF($AH$1:AH23,AH24),"")</f>
        <v>6</v>
      </c>
      <c r="N24" s="42" t="s">
        <v>51</v>
      </c>
      <c r="Z24" s="10" t="str">
        <f t="shared" si="4"/>
        <v/>
      </c>
      <c r="AA24" s="10" t="str">
        <f t="shared" si="5"/>
        <v/>
      </c>
      <c r="AB24" s="10" t="str">
        <f t="shared" si="6"/>
        <v/>
      </c>
      <c r="AC24" s="10" t="str">
        <f t="shared" si="7"/>
        <v/>
      </c>
      <c r="AD24" s="10" t="str">
        <f t="shared" si="8"/>
        <v/>
      </c>
      <c r="AE24" s="10" t="str">
        <f t="shared" si="9"/>
        <v/>
      </c>
      <c r="AF24" s="10">
        <f t="shared" si="10"/>
        <v>32.5</v>
      </c>
      <c r="AG24" s="10" t="str">
        <f t="shared" si="11"/>
        <v/>
      </c>
      <c r="AH24" s="10" t="str">
        <f t="shared" si="12"/>
        <v/>
      </c>
      <c r="AI24" s="13" t="str">
        <f t="shared" si="13"/>
        <v>5</v>
      </c>
      <c r="AJ24" s="11">
        <f t="shared" si="14"/>
        <v>5</v>
      </c>
    </row>
    <row r="25" spans="1:36" x14ac:dyDescent="0.25">
      <c r="A25" s="1">
        <v>7</v>
      </c>
      <c r="B25" s="4">
        <v>48</v>
      </c>
      <c r="C25" s="43" t="s">
        <v>183</v>
      </c>
      <c r="D25" s="43" t="s">
        <v>56</v>
      </c>
      <c r="E25" s="43" t="s">
        <v>67</v>
      </c>
      <c r="F25" s="43">
        <v>1737759407</v>
      </c>
      <c r="G25" s="43" t="s">
        <v>150</v>
      </c>
      <c r="H25" s="27"/>
      <c r="I25" s="6">
        <v>9</v>
      </c>
      <c r="J25" s="6">
        <v>9</v>
      </c>
      <c r="K25" s="42">
        <v>11</v>
      </c>
      <c r="L25" s="7">
        <f t="shared" si="15"/>
        <v>27.5</v>
      </c>
      <c r="M25" s="8" t="str">
        <f>IF(J25=4,RANK(L25,$AA$19:$AA$347,0)+COUNTIF($AA$1:AA24,AA25),"")&amp;IF(J25=5,RANK(L25,$AB$19:$AB$347,0)+COUNTIF($AB$1:AB24,AB25),"")&amp;IF(J25=6,RANK(L25,$AC$19:$AC$347,0)+COUNTIF($AC$1:AC24,AC25),"")&amp;IF(J25=7,RANK(L25,$AD$19:$AD$347,0)+COUNTIF($AD$1:AD24,AD25),"")&amp;IF(J25=8,RANK(L25,$AE$19:$AE$347,0)+COUNTIF($AE$1:AE24,AE25),"")&amp;IF(J25=9,RANK(L25,$AF$19:$AF$347,0)+COUNTIF($AF$1:AF24,AF25),"")&amp;IF(J25=10,RANK(L25,$AG$19:$AG$347,0)+COUNTIF($AG$1:AG24,AG25),"")&amp;IF(J25=11,RANK(L25,$AH$19:$AH$347,0)+COUNTIF($AH$1:AH24,AH25),"")</f>
        <v>7</v>
      </c>
      <c r="N25" s="42" t="s">
        <v>51</v>
      </c>
      <c r="Z25" s="10" t="str">
        <f t="shared" si="4"/>
        <v/>
      </c>
      <c r="AA25" s="10" t="str">
        <f t="shared" si="5"/>
        <v/>
      </c>
      <c r="AB25" s="10" t="str">
        <f t="shared" si="6"/>
        <v/>
      </c>
      <c r="AC25" s="10" t="str">
        <f t="shared" si="7"/>
        <v/>
      </c>
      <c r="AD25" s="10" t="str">
        <f t="shared" si="8"/>
        <v/>
      </c>
      <c r="AE25" s="10" t="str">
        <f t="shared" si="9"/>
        <v/>
      </c>
      <c r="AF25" s="10">
        <f t="shared" si="10"/>
        <v>27.5</v>
      </c>
      <c r="AG25" s="10" t="str">
        <f t="shared" si="11"/>
        <v/>
      </c>
      <c r="AH25" s="10" t="str">
        <f t="shared" si="12"/>
        <v/>
      </c>
      <c r="AI25" s="13" t="str">
        <f t="shared" si="13"/>
        <v>7</v>
      </c>
      <c r="AJ25" s="11">
        <f t="shared" si="14"/>
        <v>7</v>
      </c>
    </row>
    <row r="26" spans="1:36" x14ac:dyDescent="0.25">
      <c r="A26" s="1">
        <v>8</v>
      </c>
      <c r="B26" s="4">
        <v>48</v>
      </c>
      <c r="C26" s="43" t="s">
        <v>184</v>
      </c>
      <c r="D26" s="43" t="s">
        <v>185</v>
      </c>
      <c r="E26" s="43" t="s">
        <v>186</v>
      </c>
      <c r="F26" s="43">
        <v>402583072</v>
      </c>
      <c r="G26" s="43" t="s">
        <v>150</v>
      </c>
      <c r="H26" s="27"/>
      <c r="I26" s="6">
        <v>9</v>
      </c>
      <c r="J26" s="6">
        <v>9</v>
      </c>
      <c r="K26" s="42">
        <v>11</v>
      </c>
      <c r="L26" s="7">
        <f t="shared" si="15"/>
        <v>27.5</v>
      </c>
      <c r="M26" s="8" t="str">
        <f>IF(J26=4,RANK(L26,$AA$19:$AA$347,0)+COUNTIF($AA$1:AA25,AA26),"")&amp;IF(J26=5,RANK(L26,$AB$19:$AB$347,0)+COUNTIF($AB$1:AB25,AB26),"")&amp;IF(J26=6,RANK(L26,$AC$19:$AC$347,0)+COUNTIF($AC$1:AC25,AC26),"")&amp;IF(J26=7,RANK(L26,$AD$19:$AD$347,0)+COUNTIF($AD$1:AD25,AD26),"")&amp;IF(J26=8,RANK(L26,$AE$19:$AE$347,0)+COUNTIF($AE$1:AE25,AE26),"")&amp;IF(J26=9,RANK(L26,$AF$19:$AF$347,0)+COUNTIF($AF$1:AF25,AF26),"")&amp;IF(J26=10,RANK(L26,$AG$19:$AG$347,0)+COUNTIF($AG$1:AG25,AG26),"")&amp;IF(J26=11,RANK(L26,$AH$19:$AH$347,0)+COUNTIF($AH$1:AH25,AH26),"")</f>
        <v>8</v>
      </c>
      <c r="N26" s="42" t="s">
        <v>51</v>
      </c>
      <c r="Z26" s="10" t="str">
        <f t="shared" si="4"/>
        <v/>
      </c>
      <c r="AA26" s="10" t="str">
        <f t="shared" si="5"/>
        <v/>
      </c>
      <c r="AB26" s="10" t="str">
        <f t="shared" si="6"/>
        <v/>
      </c>
      <c r="AC26" s="10" t="str">
        <f t="shared" si="7"/>
        <v/>
      </c>
      <c r="AD26" s="10" t="str">
        <f t="shared" si="8"/>
        <v/>
      </c>
      <c r="AE26" s="10" t="str">
        <f t="shared" si="9"/>
        <v/>
      </c>
      <c r="AF26" s="10">
        <f t="shared" si="10"/>
        <v>27.5</v>
      </c>
      <c r="AG26" s="10" t="str">
        <f t="shared" si="11"/>
        <v/>
      </c>
      <c r="AH26" s="10" t="str">
        <f t="shared" si="12"/>
        <v/>
      </c>
      <c r="AI26" s="13" t="str">
        <f t="shared" si="13"/>
        <v>7</v>
      </c>
      <c r="AJ26" s="11">
        <f t="shared" si="14"/>
        <v>7</v>
      </c>
    </row>
    <row r="27" spans="1:36" x14ac:dyDescent="0.25">
      <c r="A27" s="1">
        <v>9</v>
      </c>
      <c r="B27" s="4">
        <v>48</v>
      </c>
      <c r="C27" s="43" t="s">
        <v>187</v>
      </c>
      <c r="D27" s="43" t="s">
        <v>38</v>
      </c>
      <c r="E27" s="43" t="s">
        <v>64</v>
      </c>
      <c r="F27" s="43">
        <v>2347826795</v>
      </c>
      <c r="G27" s="43" t="s">
        <v>28</v>
      </c>
      <c r="H27" s="27"/>
      <c r="I27" s="6">
        <v>9</v>
      </c>
      <c r="J27" s="6">
        <v>9</v>
      </c>
      <c r="K27" s="42">
        <v>11</v>
      </c>
      <c r="L27" s="7">
        <f t="shared" si="15"/>
        <v>27.5</v>
      </c>
      <c r="M27" s="8" t="str">
        <f>IF(J27=4,RANK(L27,$AA$19:$AA$347,0)+COUNTIF($AA$1:AA26,AA27),"")&amp;IF(J27=5,RANK(L27,$AB$19:$AB$347,0)+COUNTIF($AB$1:AB26,AB27),"")&amp;IF(J27=6,RANK(L27,$AC$19:$AC$347,0)+COUNTIF($AC$1:AC26,AC27),"")&amp;IF(J27=7,RANK(L27,$AD$19:$AD$347,0)+COUNTIF($AD$1:AD26,AD27),"")&amp;IF(J27=8,RANK(L27,$AE$19:$AE$347,0)+COUNTIF($AE$1:AE26,AE27),"")&amp;IF(J27=9,RANK(L27,$AF$19:$AF$347,0)+COUNTIF($AF$1:AF26,AF27),"")&amp;IF(J27=10,RANK(L27,$AG$19:$AG$347,0)+COUNTIF($AG$1:AG26,AG27),"")&amp;IF(J27=11,RANK(L27,$AH$19:$AH$347,0)+COUNTIF($AH$1:AH26,AH27),"")</f>
        <v>9</v>
      </c>
      <c r="N27" s="42" t="s">
        <v>51</v>
      </c>
      <c r="Z27" s="10" t="str">
        <f t="shared" si="4"/>
        <v/>
      </c>
      <c r="AA27" s="10" t="str">
        <f t="shared" si="5"/>
        <v/>
      </c>
      <c r="AB27" s="10" t="str">
        <f t="shared" si="6"/>
        <v/>
      </c>
      <c r="AC27" s="10" t="str">
        <f t="shared" si="7"/>
        <v/>
      </c>
      <c r="AD27" s="10" t="str">
        <f t="shared" si="8"/>
        <v/>
      </c>
      <c r="AE27" s="10" t="str">
        <f t="shared" si="9"/>
        <v/>
      </c>
      <c r="AF27" s="10">
        <f t="shared" si="10"/>
        <v>27.5</v>
      </c>
      <c r="AG27" s="10" t="str">
        <f t="shared" si="11"/>
        <v/>
      </c>
      <c r="AH27" s="10" t="str">
        <f t="shared" si="12"/>
        <v/>
      </c>
      <c r="AI27" s="13" t="str">
        <f t="shared" si="13"/>
        <v>7</v>
      </c>
      <c r="AJ27" s="11">
        <f t="shared" si="14"/>
        <v>7</v>
      </c>
    </row>
    <row r="28" spans="1:36" x14ac:dyDescent="0.25">
      <c r="A28" s="1">
        <v>10</v>
      </c>
      <c r="B28" s="4">
        <v>48</v>
      </c>
      <c r="C28" s="43" t="s">
        <v>188</v>
      </c>
      <c r="D28" s="43" t="s">
        <v>131</v>
      </c>
      <c r="E28" s="43" t="s">
        <v>113</v>
      </c>
      <c r="F28" s="43">
        <v>1593274084</v>
      </c>
      <c r="G28" s="43" t="s">
        <v>150</v>
      </c>
      <c r="H28" s="27"/>
      <c r="I28" s="6">
        <v>9</v>
      </c>
      <c r="J28" s="6">
        <v>9</v>
      </c>
      <c r="K28" s="42">
        <v>10</v>
      </c>
      <c r="L28" s="7">
        <f t="shared" si="15"/>
        <v>25</v>
      </c>
      <c r="M28" s="8" t="str">
        <f>IF(J28=4,RANK(L28,$AA$19:$AA$347,0)+COUNTIF($AA$1:AA27,AA28),"")&amp;IF(J28=5,RANK(L28,$AB$19:$AB$347,0)+COUNTIF($AB$1:AB27,AB28),"")&amp;IF(J28=6,RANK(L28,$AC$19:$AC$347,0)+COUNTIF($AC$1:AC27,AC28),"")&amp;IF(J28=7,RANK(L28,$AD$19:$AD$347,0)+COUNTIF($AD$1:AD27,AD28),"")&amp;IF(J28=8,RANK(L28,$AE$19:$AE$347,0)+COUNTIF($AE$1:AE27,AE28),"")&amp;IF(J28=9,RANK(L28,$AF$19:$AF$347,0)+COUNTIF($AF$1:AF27,AF28),"")&amp;IF(J28=10,RANK(L28,$AG$19:$AG$347,0)+COUNTIF($AG$1:AG27,AG28),"")&amp;IF(J28=11,RANK(L28,$AH$19:$AH$347,0)+COUNTIF($AH$1:AH27,AH28),"")</f>
        <v>10</v>
      </c>
      <c r="N28" s="42" t="s">
        <v>51</v>
      </c>
      <c r="Z28" s="10" t="str">
        <f t="shared" si="4"/>
        <v/>
      </c>
      <c r="AA28" s="10" t="str">
        <f t="shared" si="5"/>
        <v/>
      </c>
      <c r="AB28" s="10" t="str">
        <f t="shared" si="6"/>
        <v/>
      </c>
      <c r="AC28" s="10" t="str">
        <f t="shared" si="7"/>
        <v/>
      </c>
      <c r="AD28" s="10" t="str">
        <f t="shared" si="8"/>
        <v/>
      </c>
      <c r="AE28" s="10" t="str">
        <f t="shared" si="9"/>
        <v/>
      </c>
      <c r="AF28" s="10">
        <f t="shared" si="10"/>
        <v>25</v>
      </c>
      <c r="AG28" s="10" t="str">
        <f t="shared" si="11"/>
        <v/>
      </c>
      <c r="AH28" s="10" t="str">
        <f t="shared" si="12"/>
        <v/>
      </c>
      <c r="AI28" s="13" t="str">
        <f t="shared" si="13"/>
        <v>10</v>
      </c>
      <c r="AJ28" s="11">
        <f t="shared" si="14"/>
        <v>10</v>
      </c>
    </row>
    <row r="29" spans="1:36" x14ac:dyDescent="0.25">
      <c r="A29" s="1">
        <v>11</v>
      </c>
      <c r="B29" s="4">
        <v>48</v>
      </c>
      <c r="C29" s="43" t="s">
        <v>189</v>
      </c>
      <c r="D29" s="43" t="s">
        <v>190</v>
      </c>
      <c r="E29" s="43" t="s">
        <v>36</v>
      </c>
      <c r="F29" s="43">
        <v>4123549148</v>
      </c>
      <c r="G29" s="43" t="s">
        <v>150</v>
      </c>
      <c r="H29" s="27"/>
      <c r="I29" s="6">
        <v>9</v>
      </c>
      <c r="J29" s="6">
        <v>9</v>
      </c>
      <c r="K29" s="42">
        <v>9</v>
      </c>
      <c r="L29" s="7">
        <f t="shared" si="15"/>
        <v>22.5</v>
      </c>
      <c r="M29" s="8" t="str">
        <f>IF(J29=4,RANK(L29,$AA$19:$AA$347,0)+COUNTIF($AA$1:AA28,AA29),"")&amp;IF(J29=5,RANK(L29,$AB$19:$AB$347,0)+COUNTIF($AB$1:AB28,AB29),"")&amp;IF(J29=6,RANK(L29,$AC$19:$AC$347,0)+COUNTIF($AC$1:AC28,AC29),"")&amp;IF(J29=7,RANK(L29,$AD$19:$AD$347,0)+COUNTIF($AD$1:AD28,AD29),"")&amp;IF(J29=8,RANK(L29,$AE$19:$AE$347,0)+COUNTIF($AE$1:AE28,AE29),"")&amp;IF(J29=9,RANK(L29,$AF$19:$AF$347,0)+COUNTIF($AF$1:AF28,AF29),"")&amp;IF(J29=10,RANK(L29,$AG$19:$AG$347,0)+COUNTIF($AG$1:AG28,AG29),"")&amp;IF(J29=11,RANK(L29,$AH$19:$AH$347,0)+COUNTIF($AH$1:AH28,AH29),"")</f>
        <v>11</v>
      </c>
      <c r="N29" s="42" t="s">
        <v>51</v>
      </c>
      <c r="Z29" s="10" t="str">
        <f t="shared" si="4"/>
        <v/>
      </c>
      <c r="AA29" s="10" t="str">
        <f t="shared" si="5"/>
        <v/>
      </c>
      <c r="AB29" s="10" t="str">
        <f t="shared" si="6"/>
        <v/>
      </c>
      <c r="AC29" s="10" t="str">
        <f t="shared" si="7"/>
        <v/>
      </c>
      <c r="AD29" s="10" t="str">
        <f t="shared" si="8"/>
        <v/>
      </c>
      <c r="AE29" s="10" t="str">
        <f t="shared" si="9"/>
        <v/>
      </c>
      <c r="AF29" s="10">
        <f t="shared" si="10"/>
        <v>22.5</v>
      </c>
      <c r="AG29" s="10" t="str">
        <f t="shared" si="11"/>
        <v/>
      </c>
      <c r="AH29" s="10" t="str">
        <f t="shared" si="12"/>
        <v/>
      </c>
      <c r="AI29" s="13" t="str">
        <f t="shared" si="13"/>
        <v>11</v>
      </c>
      <c r="AJ29" s="11">
        <f t="shared" si="14"/>
        <v>11</v>
      </c>
    </row>
    <row r="30" spans="1:36" x14ac:dyDescent="0.25">
      <c r="A30" s="1">
        <v>12</v>
      </c>
      <c r="B30" s="4">
        <v>48</v>
      </c>
      <c r="C30" s="43" t="s">
        <v>191</v>
      </c>
      <c r="D30" s="43" t="s">
        <v>185</v>
      </c>
      <c r="E30" s="43" t="s">
        <v>192</v>
      </c>
      <c r="F30" s="43">
        <v>3812839826</v>
      </c>
      <c r="G30" s="43" t="s">
        <v>28</v>
      </c>
      <c r="H30" s="27"/>
      <c r="I30" s="6">
        <v>9</v>
      </c>
      <c r="J30" s="6">
        <v>9</v>
      </c>
      <c r="K30" s="42">
        <v>8</v>
      </c>
      <c r="L30" s="7">
        <f t="shared" si="15"/>
        <v>20</v>
      </c>
      <c r="M30" s="8" t="str">
        <f>IF(J30=4,RANK(L30,$AA$19:$AA$347,0)+COUNTIF($AA$1:AA29,AA30),"")&amp;IF(J30=5,RANK(L30,$AB$19:$AB$347,0)+COUNTIF($AB$1:AB29,AB30),"")&amp;IF(J30=6,RANK(L30,$AC$19:$AC$347,0)+COUNTIF($AC$1:AC29,AC30),"")&amp;IF(J30=7,RANK(L30,$AD$19:$AD$347,0)+COUNTIF($AD$1:AD29,AD30),"")&amp;IF(J30=8,RANK(L30,$AE$19:$AE$347,0)+COUNTIF($AE$1:AE29,AE30),"")&amp;IF(J30=9,RANK(L30,$AF$19:$AF$347,0)+COUNTIF($AF$1:AF29,AF30),"")&amp;IF(J30=10,RANK(L30,$AG$19:$AG$347,0)+COUNTIF($AG$1:AG29,AG30),"")&amp;IF(J30=11,RANK(L30,$AH$19:$AH$347,0)+COUNTIF($AH$1:AH29,AH30),"")</f>
        <v>12</v>
      </c>
      <c r="N30" s="42" t="s">
        <v>51</v>
      </c>
      <c r="Z30" s="10" t="str">
        <f t="shared" si="4"/>
        <v/>
      </c>
      <c r="AA30" s="10" t="str">
        <f t="shared" si="5"/>
        <v/>
      </c>
      <c r="AB30" s="10" t="str">
        <f t="shared" si="6"/>
        <v/>
      </c>
      <c r="AC30" s="10" t="str">
        <f t="shared" si="7"/>
        <v/>
      </c>
      <c r="AD30" s="10" t="str">
        <f t="shared" si="8"/>
        <v/>
      </c>
      <c r="AE30" s="10" t="str">
        <f t="shared" si="9"/>
        <v/>
      </c>
      <c r="AF30" s="10">
        <f t="shared" si="10"/>
        <v>20</v>
      </c>
      <c r="AG30" s="10" t="str">
        <f t="shared" si="11"/>
        <v/>
      </c>
      <c r="AH30" s="10" t="str">
        <f t="shared" si="12"/>
        <v/>
      </c>
      <c r="AI30" s="13" t="str">
        <f t="shared" si="13"/>
        <v>12</v>
      </c>
      <c r="AJ30" s="11">
        <f t="shared" si="14"/>
        <v>12</v>
      </c>
    </row>
    <row r="31" spans="1:36" x14ac:dyDescent="0.25">
      <c r="A31" s="1">
        <v>13</v>
      </c>
      <c r="B31" s="4">
        <v>48</v>
      </c>
      <c r="C31" s="43" t="s">
        <v>193</v>
      </c>
      <c r="D31" s="43" t="s">
        <v>108</v>
      </c>
      <c r="E31" s="43" t="s">
        <v>194</v>
      </c>
      <c r="F31" s="43">
        <v>403890504</v>
      </c>
      <c r="G31" s="43" t="s">
        <v>61</v>
      </c>
      <c r="H31" s="27"/>
      <c r="I31" s="6">
        <v>9</v>
      </c>
      <c r="J31" s="6">
        <v>9</v>
      </c>
      <c r="K31" s="42">
        <v>5</v>
      </c>
      <c r="L31" s="7">
        <f t="shared" si="15"/>
        <v>12.5</v>
      </c>
      <c r="M31" s="8" t="str">
        <f>IF(J31=4,RANK(L31,$AA$19:$AA$347,0)+COUNTIF($AA$1:AA30,AA31),"")&amp;IF(J31=5,RANK(L31,$AB$19:$AB$347,0)+COUNTIF($AB$1:AB30,AB31),"")&amp;IF(J31=6,RANK(L31,$AC$19:$AC$347,0)+COUNTIF($AC$1:AC30,AC31),"")&amp;IF(J31=7,RANK(L31,$AD$19:$AD$347,0)+COUNTIF($AD$1:AD30,AD31),"")&amp;IF(J31=8,RANK(L31,$AE$19:$AE$347,0)+COUNTIF($AE$1:AE30,AE31),"")&amp;IF(J31=9,RANK(L31,$AF$19:$AF$347,0)+COUNTIF($AF$1:AF30,AF31),"")&amp;IF(J31=10,RANK(L31,$AG$19:$AG$347,0)+COUNTIF($AG$1:AG30,AG31),"")&amp;IF(J31=11,RANK(L31,$AH$19:$AH$347,0)+COUNTIF($AH$1:AH30,AH31),"")</f>
        <v>13</v>
      </c>
      <c r="N31" s="42" t="s">
        <v>51</v>
      </c>
      <c r="Z31" s="10" t="str">
        <f t="shared" si="4"/>
        <v/>
      </c>
      <c r="AA31" s="10" t="str">
        <f t="shared" si="5"/>
        <v/>
      </c>
      <c r="AB31" s="10" t="str">
        <f t="shared" si="6"/>
        <v/>
      </c>
      <c r="AC31" s="10" t="str">
        <f t="shared" si="7"/>
        <v/>
      </c>
      <c r="AD31" s="10" t="str">
        <f t="shared" si="8"/>
        <v/>
      </c>
      <c r="AE31" s="10" t="str">
        <f t="shared" si="9"/>
        <v/>
      </c>
      <c r="AF31" s="10">
        <f t="shared" si="10"/>
        <v>12.5</v>
      </c>
      <c r="AG31" s="10" t="str">
        <f t="shared" si="11"/>
        <v/>
      </c>
      <c r="AH31" s="10" t="str">
        <f t="shared" si="12"/>
        <v/>
      </c>
      <c r="AI31" s="13" t="str">
        <f t="shared" si="13"/>
        <v>13</v>
      </c>
      <c r="AJ31" s="11">
        <f t="shared" si="14"/>
        <v>13</v>
      </c>
    </row>
    <row r="32" spans="1:36" x14ac:dyDescent="0.25">
      <c r="A32" s="1">
        <v>14</v>
      </c>
      <c r="B32" s="4">
        <v>48</v>
      </c>
      <c r="C32" s="43" t="s">
        <v>195</v>
      </c>
      <c r="D32" s="43" t="s">
        <v>196</v>
      </c>
      <c r="E32" s="43" t="s">
        <v>27</v>
      </c>
      <c r="F32" s="43">
        <v>3739553311</v>
      </c>
      <c r="G32" s="43" t="s">
        <v>150</v>
      </c>
      <c r="H32" s="27"/>
      <c r="I32" s="6">
        <v>9</v>
      </c>
      <c r="J32" s="6">
        <v>9</v>
      </c>
      <c r="K32" s="42">
        <v>4</v>
      </c>
      <c r="L32" s="7">
        <f t="shared" si="15"/>
        <v>10</v>
      </c>
      <c r="M32" s="8" t="str">
        <f>IF(J32=4,RANK(L32,$AA$19:$AA$347,0)+COUNTIF($AA$1:AA31,AA32),"")&amp;IF(J32=5,RANK(L32,$AB$19:$AB$347,0)+COUNTIF($AB$1:AB31,AB32),"")&amp;IF(J32=6,RANK(L32,$AC$19:$AC$347,0)+COUNTIF($AC$1:AC31,AC32),"")&amp;IF(J32=7,RANK(L32,$AD$19:$AD$347,0)+COUNTIF($AD$1:AD31,AD32),"")&amp;IF(J32=8,RANK(L32,$AE$19:$AE$347,0)+COUNTIF($AE$1:AE31,AE32),"")&amp;IF(J32=9,RANK(L32,$AF$19:$AF$347,0)+COUNTIF($AF$1:AF31,AF32),"")&amp;IF(J32=10,RANK(L32,$AG$19:$AG$347,0)+COUNTIF($AG$1:AG31,AG32),"")&amp;IF(J32=11,RANK(L32,$AH$19:$AH$347,0)+COUNTIF($AH$1:AH31,AH32),"")</f>
        <v>14</v>
      </c>
      <c r="N32" s="42" t="s">
        <v>51</v>
      </c>
      <c r="Z32" s="10" t="str">
        <f t="shared" si="4"/>
        <v/>
      </c>
      <c r="AA32" s="10" t="str">
        <f t="shared" si="5"/>
        <v/>
      </c>
      <c r="AB32" s="10" t="str">
        <f t="shared" si="6"/>
        <v/>
      </c>
      <c r="AC32" s="10" t="str">
        <f t="shared" si="7"/>
        <v/>
      </c>
      <c r="AD32" s="10" t="str">
        <f t="shared" si="8"/>
        <v/>
      </c>
      <c r="AE32" s="10" t="str">
        <f t="shared" si="9"/>
        <v/>
      </c>
      <c r="AF32" s="10">
        <f t="shared" si="10"/>
        <v>10</v>
      </c>
      <c r="AG32" s="10" t="str">
        <f t="shared" si="11"/>
        <v/>
      </c>
      <c r="AH32" s="10" t="str">
        <f t="shared" si="12"/>
        <v/>
      </c>
      <c r="AI32" s="13" t="str">
        <f t="shared" si="13"/>
        <v>14</v>
      </c>
      <c r="AJ32" s="11">
        <f t="shared" si="14"/>
        <v>14</v>
      </c>
    </row>
    <row r="33" spans="1:36" x14ac:dyDescent="0.25">
      <c r="A33" s="1">
        <v>15</v>
      </c>
      <c r="B33" s="4">
        <v>48</v>
      </c>
      <c r="C33" s="43" t="s">
        <v>197</v>
      </c>
      <c r="D33" s="43" t="s">
        <v>177</v>
      </c>
      <c r="E33" s="43" t="s">
        <v>198</v>
      </c>
      <c r="F33" s="43">
        <v>1721998837</v>
      </c>
      <c r="G33" s="43" t="s">
        <v>61</v>
      </c>
      <c r="H33" s="27"/>
      <c r="I33" s="6">
        <v>9</v>
      </c>
      <c r="J33" s="6">
        <v>9</v>
      </c>
      <c r="K33" s="27"/>
      <c r="L33" s="7">
        <f t="shared" si="15"/>
        <v>0</v>
      </c>
      <c r="M33" s="8" t="str">
        <f>IF(J33=4,RANK(L33,$AA$19:$AA$347,0)+COUNTIF($AA$1:AA32,AA33),"")&amp;IF(J33=5,RANK(L33,$AB$19:$AB$347,0)+COUNTIF($AB$1:AB32,AB33),"")&amp;IF(J33=6,RANK(L33,$AC$19:$AC$347,0)+COUNTIF($AC$1:AC32,AC33),"")&amp;IF(J33=7,RANK(L33,$AD$19:$AD$347,0)+COUNTIF($AD$1:AD32,AD33),"")&amp;IF(J33=8,RANK(L33,$AE$19:$AE$347,0)+COUNTIF($AE$1:AE32,AE33),"")&amp;IF(J33=9,RANK(L33,$AF$19:$AF$347,0)+COUNTIF($AF$1:AF32,AF33),"")&amp;IF(J33=10,RANK(L33,$AG$19:$AG$347,0)+COUNTIF($AG$1:AG32,AG33),"")&amp;IF(J33=11,RANK(L33,$AH$19:$AH$347,0)+COUNTIF($AH$1:AH32,AH33),"")</f>
        <v>15</v>
      </c>
      <c r="N33" s="42" t="s">
        <v>29</v>
      </c>
      <c r="Z33" s="10" t="str">
        <f t="shared" si="4"/>
        <v/>
      </c>
      <c r="AA33" s="10" t="str">
        <f t="shared" si="5"/>
        <v/>
      </c>
      <c r="AB33" s="10" t="str">
        <f t="shared" si="6"/>
        <v/>
      </c>
      <c r="AC33" s="10" t="str">
        <f t="shared" si="7"/>
        <v/>
      </c>
      <c r="AD33" s="10" t="str">
        <f t="shared" si="8"/>
        <v/>
      </c>
      <c r="AE33" s="10" t="str">
        <f t="shared" si="9"/>
        <v/>
      </c>
      <c r="AF33" s="10">
        <f t="shared" si="10"/>
        <v>0</v>
      </c>
      <c r="AG33" s="10" t="str">
        <f t="shared" si="11"/>
        <v/>
      </c>
      <c r="AH33" s="10" t="str">
        <f t="shared" si="12"/>
        <v/>
      </c>
      <c r="AI33" s="13" t="str">
        <f t="shared" si="13"/>
        <v>15</v>
      </c>
      <c r="AJ33" s="11">
        <f t="shared" si="14"/>
        <v>15</v>
      </c>
    </row>
    <row r="34" spans="1:36" x14ac:dyDescent="0.25">
      <c r="A34" s="1">
        <v>16</v>
      </c>
      <c r="B34" s="4">
        <v>48</v>
      </c>
      <c r="C34" s="43" t="s">
        <v>199</v>
      </c>
      <c r="D34" s="43" t="s">
        <v>169</v>
      </c>
      <c r="E34" s="43" t="s">
        <v>49</v>
      </c>
      <c r="F34" s="43">
        <v>982122144</v>
      </c>
      <c r="G34" s="43" t="s">
        <v>61</v>
      </c>
      <c r="H34" s="27"/>
      <c r="I34" s="6">
        <v>9</v>
      </c>
      <c r="J34" s="6">
        <v>9</v>
      </c>
      <c r="K34" s="27"/>
      <c r="L34" s="7">
        <f t="shared" si="15"/>
        <v>0</v>
      </c>
      <c r="M34" s="8" t="str">
        <f>IF(J34=4,RANK(L34,$AA$19:$AA$347,0)+COUNTIF($AA$1:AA33,AA34),"")&amp;IF(J34=5,RANK(L34,$AB$19:$AB$347,0)+COUNTIF($AB$1:AB33,AB34),"")&amp;IF(J34=6,RANK(L34,$AC$19:$AC$347,0)+COUNTIF($AC$1:AC33,AC34),"")&amp;IF(J34=7,RANK(L34,$AD$19:$AD$347,0)+COUNTIF($AD$1:AD33,AD34),"")&amp;IF(J34=8,RANK(L34,$AE$19:$AE$347,0)+COUNTIF($AE$1:AE33,AE34),"")&amp;IF(J34=9,RANK(L34,$AF$19:$AF$347,0)+COUNTIF($AF$1:AF33,AF34),"")&amp;IF(J34=10,RANK(L34,$AG$19:$AG$347,0)+COUNTIF($AG$1:AG33,AG34),"")&amp;IF(J34=11,RANK(L34,$AH$19:$AH$347,0)+COUNTIF($AH$1:AH33,AH34),"")</f>
        <v>16</v>
      </c>
      <c r="N34" s="42" t="s">
        <v>29</v>
      </c>
      <c r="Z34" s="10" t="str">
        <f t="shared" si="4"/>
        <v/>
      </c>
      <c r="AA34" s="10" t="str">
        <f t="shared" si="5"/>
        <v/>
      </c>
      <c r="AB34" s="10" t="str">
        <f t="shared" si="6"/>
        <v/>
      </c>
      <c r="AC34" s="10" t="str">
        <f t="shared" si="7"/>
        <v/>
      </c>
      <c r="AD34" s="10" t="str">
        <f t="shared" si="8"/>
        <v/>
      </c>
      <c r="AE34" s="10" t="str">
        <f t="shared" si="9"/>
        <v/>
      </c>
      <c r="AF34" s="10">
        <f t="shared" si="10"/>
        <v>0</v>
      </c>
      <c r="AG34" s="10" t="str">
        <f t="shared" si="11"/>
        <v/>
      </c>
      <c r="AH34" s="10" t="str">
        <f t="shared" si="12"/>
        <v/>
      </c>
      <c r="AI34" s="13" t="str">
        <f t="shared" si="13"/>
        <v>15</v>
      </c>
      <c r="AJ34" s="11">
        <f t="shared" si="14"/>
        <v>15</v>
      </c>
    </row>
    <row r="35" spans="1:36" x14ac:dyDescent="0.25">
      <c r="A35" s="1">
        <v>17</v>
      </c>
      <c r="B35" s="4">
        <v>48</v>
      </c>
      <c r="C35" s="43" t="s">
        <v>200</v>
      </c>
      <c r="D35" s="43" t="s">
        <v>66</v>
      </c>
      <c r="E35" s="43" t="s">
        <v>198</v>
      </c>
      <c r="F35" s="43">
        <v>1144554013</v>
      </c>
      <c r="G35" s="43" t="s">
        <v>61</v>
      </c>
      <c r="H35" s="27"/>
      <c r="I35" s="6">
        <v>9</v>
      </c>
      <c r="J35" s="6">
        <v>9</v>
      </c>
      <c r="K35" s="27"/>
      <c r="L35" s="7">
        <f t="shared" si="15"/>
        <v>0</v>
      </c>
      <c r="M35" s="8" t="str">
        <f>IF(J35=4,RANK(L35,$AA$19:$AA$347,0)+COUNTIF($AA$1:AA34,AA35),"")&amp;IF(J35=5,RANK(L35,$AB$19:$AB$347,0)+COUNTIF($AB$1:AB34,AB35),"")&amp;IF(J35=6,RANK(L35,$AC$19:$AC$347,0)+COUNTIF($AC$1:AC34,AC35),"")&amp;IF(J35=7,RANK(L35,$AD$19:$AD$347,0)+COUNTIF($AD$1:AD34,AD35),"")&amp;IF(J35=8,RANK(L35,$AE$19:$AE$347,0)+COUNTIF($AE$1:AE34,AE35),"")&amp;IF(J35=9,RANK(L35,$AF$19:$AF$347,0)+COUNTIF($AF$1:AF34,AF35),"")&amp;IF(J35=10,RANK(L35,$AG$19:$AG$347,0)+COUNTIF($AG$1:AG34,AG35),"")&amp;IF(J35=11,RANK(L35,$AH$19:$AH$347,0)+COUNTIF($AH$1:AH34,AH35),"")</f>
        <v>17</v>
      </c>
      <c r="N35" s="42" t="s">
        <v>29</v>
      </c>
      <c r="Z35" s="10" t="str">
        <f t="shared" si="4"/>
        <v/>
      </c>
      <c r="AA35" s="10" t="str">
        <f t="shared" si="5"/>
        <v/>
      </c>
      <c r="AB35" s="10" t="str">
        <f t="shared" si="6"/>
        <v/>
      </c>
      <c r="AC35" s="10" t="str">
        <f t="shared" si="7"/>
        <v/>
      </c>
      <c r="AD35" s="10" t="str">
        <f t="shared" si="8"/>
        <v/>
      </c>
      <c r="AE35" s="10" t="str">
        <f t="shared" si="9"/>
        <v/>
      </c>
      <c r="AF35" s="10">
        <f t="shared" si="10"/>
        <v>0</v>
      </c>
      <c r="AG35" s="10" t="str">
        <f t="shared" si="11"/>
        <v/>
      </c>
      <c r="AH35" s="10" t="str">
        <f t="shared" si="12"/>
        <v/>
      </c>
      <c r="AI35" s="13" t="str">
        <f t="shared" si="13"/>
        <v>15</v>
      </c>
      <c r="AJ35" s="11">
        <f t="shared" si="14"/>
        <v>15</v>
      </c>
    </row>
    <row r="36" spans="1:36" x14ac:dyDescent="0.25">
      <c r="A36" s="1">
        <v>18</v>
      </c>
      <c r="B36" s="4">
        <v>48</v>
      </c>
      <c r="C36" s="43" t="s">
        <v>201</v>
      </c>
      <c r="D36" s="43" t="s">
        <v>202</v>
      </c>
      <c r="E36" s="43" t="s">
        <v>64</v>
      </c>
      <c r="F36" s="43">
        <v>2444676504</v>
      </c>
      <c r="G36" s="43" t="s">
        <v>61</v>
      </c>
      <c r="H36" s="27"/>
      <c r="I36" s="6">
        <v>9</v>
      </c>
      <c r="J36" s="6">
        <v>9</v>
      </c>
      <c r="K36" s="27"/>
      <c r="L36" s="7">
        <f t="shared" si="15"/>
        <v>0</v>
      </c>
      <c r="M36" s="8" t="str">
        <f>IF(J36=4,RANK(L36,$AA$19:$AA$347,0)+COUNTIF($AA$1:AA35,AA36),"")&amp;IF(J36=5,RANK(L36,$AB$19:$AB$347,0)+COUNTIF($AB$1:AB35,AB36),"")&amp;IF(J36=6,RANK(L36,$AC$19:$AC$347,0)+COUNTIF($AC$1:AC35,AC36),"")&amp;IF(J36=7,RANK(L36,$AD$19:$AD$347,0)+COUNTIF($AD$1:AD35,AD36),"")&amp;IF(J36=8,RANK(L36,$AE$19:$AE$347,0)+COUNTIF($AE$1:AE35,AE36),"")&amp;IF(J36=9,RANK(L36,$AF$19:$AF$347,0)+COUNTIF($AF$1:AF35,AF36),"")&amp;IF(J36=10,RANK(L36,$AG$19:$AG$347,0)+COUNTIF($AG$1:AG35,AG36),"")&amp;IF(J36=11,RANK(L36,$AH$19:$AH$347,0)+COUNTIF($AH$1:AH35,AH36),"")</f>
        <v>18</v>
      </c>
      <c r="N36" s="42" t="s">
        <v>29</v>
      </c>
      <c r="Z36" s="10" t="str">
        <f t="shared" si="4"/>
        <v/>
      </c>
      <c r="AA36" s="10" t="str">
        <f t="shared" si="5"/>
        <v/>
      </c>
      <c r="AB36" s="10" t="str">
        <f t="shared" si="6"/>
        <v/>
      </c>
      <c r="AC36" s="10" t="str">
        <f t="shared" si="7"/>
        <v/>
      </c>
      <c r="AD36" s="10" t="str">
        <f t="shared" si="8"/>
        <v/>
      </c>
      <c r="AE36" s="10" t="str">
        <f t="shared" si="9"/>
        <v/>
      </c>
      <c r="AF36" s="10">
        <f t="shared" si="10"/>
        <v>0</v>
      </c>
      <c r="AG36" s="10" t="str">
        <f t="shared" si="11"/>
        <v/>
      </c>
      <c r="AH36" s="10" t="str">
        <f t="shared" si="12"/>
        <v/>
      </c>
      <c r="AI36" s="13" t="str">
        <f t="shared" si="13"/>
        <v>15</v>
      </c>
      <c r="AJ36" s="11">
        <f t="shared" si="14"/>
        <v>15</v>
      </c>
    </row>
    <row r="37" spans="1:36" x14ac:dyDescent="0.25">
      <c r="A37" s="1">
        <v>19</v>
      </c>
      <c r="B37" s="4">
        <v>48</v>
      </c>
      <c r="C37" s="43" t="s">
        <v>203</v>
      </c>
      <c r="D37" s="43" t="s">
        <v>204</v>
      </c>
      <c r="E37" s="43" t="s">
        <v>103</v>
      </c>
      <c r="F37" s="43">
        <v>3870424334</v>
      </c>
      <c r="G37" s="43" t="s">
        <v>61</v>
      </c>
      <c r="H37" s="27"/>
      <c r="I37" s="6">
        <v>9</v>
      </c>
      <c r="J37" s="6">
        <v>9</v>
      </c>
      <c r="K37" s="27"/>
      <c r="L37" s="7">
        <f t="shared" si="15"/>
        <v>0</v>
      </c>
      <c r="M37" s="8" t="str">
        <f>IF(J37=4,RANK(L37,$AA$19:$AA$347,0)+COUNTIF($AA$1:AA36,AA37),"")&amp;IF(J37=5,RANK(L37,$AB$19:$AB$347,0)+COUNTIF($AB$1:AB36,AB37),"")&amp;IF(J37=6,RANK(L37,$AC$19:$AC$347,0)+COUNTIF($AC$1:AC36,AC37),"")&amp;IF(J37=7,RANK(L37,$AD$19:$AD$347,0)+COUNTIF($AD$1:AD36,AD37),"")&amp;IF(J37=8,RANK(L37,$AE$19:$AE$347,0)+COUNTIF($AE$1:AE36,AE37),"")&amp;IF(J37=9,RANK(L37,$AF$19:$AF$347,0)+COUNTIF($AF$1:AF36,AF37),"")&amp;IF(J37=10,RANK(L37,$AG$19:$AG$347,0)+COUNTIF($AG$1:AG36,AG37),"")&amp;IF(J37=11,RANK(L37,$AH$19:$AH$347,0)+COUNTIF($AH$1:AH36,AH37),"")</f>
        <v>19</v>
      </c>
      <c r="N37" s="42" t="s">
        <v>29</v>
      </c>
      <c r="Z37" s="10" t="str">
        <f t="shared" si="4"/>
        <v/>
      </c>
      <c r="AA37" s="10" t="str">
        <f t="shared" si="5"/>
        <v/>
      </c>
      <c r="AB37" s="10" t="str">
        <f t="shared" si="6"/>
        <v/>
      </c>
      <c r="AC37" s="10" t="str">
        <f t="shared" si="7"/>
        <v/>
      </c>
      <c r="AD37" s="10" t="str">
        <f t="shared" si="8"/>
        <v/>
      </c>
      <c r="AE37" s="10" t="str">
        <f t="shared" si="9"/>
        <v/>
      </c>
      <c r="AF37" s="10">
        <f t="shared" si="10"/>
        <v>0</v>
      </c>
      <c r="AG37" s="10" t="str">
        <f t="shared" si="11"/>
        <v/>
      </c>
      <c r="AH37" s="10" t="str">
        <f t="shared" si="12"/>
        <v/>
      </c>
      <c r="AI37" s="13" t="str">
        <f t="shared" si="13"/>
        <v>15</v>
      </c>
      <c r="AJ37" s="11">
        <f t="shared" si="14"/>
        <v>15</v>
      </c>
    </row>
    <row r="38" spans="1:36" x14ac:dyDescent="0.25">
      <c r="Z38" s="10" t="str">
        <f t="shared" si="4"/>
        <v/>
      </c>
      <c r="AA38" s="10" t="str">
        <f t="shared" si="5"/>
        <v/>
      </c>
      <c r="AB38" s="10" t="str">
        <f t="shared" si="6"/>
        <v/>
      </c>
      <c r="AC38" s="10" t="str">
        <f t="shared" si="7"/>
        <v/>
      </c>
      <c r="AD38" s="10" t="str">
        <f t="shared" si="8"/>
        <v/>
      </c>
      <c r="AE38" s="10" t="str">
        <f t="shared" si="9"/>
        <v/>
      </c>
      <c r="AF38" s="10" t="str">
        <f t="shared" si="10"/>
        <v/>
      </c>
      <c r="AG38" s="10" t="str">
        <f t="shared" si="11"/>
        <v/>
      </c>
      <c r="AH38" s="10" t="str">
        <f t="shared" si="12"/>
        <v/>
      </c>
      <c r="AI38" s="13" t="str">
        <f t="shared" si="13"/>
        <v/>
      </c>
      <c r="AJ38" s="11" t="e">
        <f t="shared" si="14"/>
        <v>#VALUE!</v>
      </c>
    </row>
    <row r="39" spans="1:36" x14ac:dyDescent="0.25">
      <c r="Z39" s="10" t="str">
        <f t="shared" si="4"/>
        <v/>
      </c>
      <c r="AA39" s="10" t="str">
        <f t="shared" si="5"/>
        <v/>
      </c>
      <c r="AB39" s="10" t="str">
        <f t="shared" si="6"/>
        <v/>
      </c>
      <c r="AC39" s="10" t="str">
        <f t="shared" si="7"/>
        <v/>
      </c>
      <c r="AD39" s="10" t="str">
        <f t="shared" si="8"/>
        <v/>
      </c>
      <c r="AE39" s="10" t="str">
        <f t="shared" si="9"/>
        <v/>
      </c>
      <c r="AF39" s="10" t="str">
        <f t="shared" si="10"/>
        <v/>
      </c>
      <c r="AG39" s="10" t="str">
        <f t="shared" si="11"/>
        <v/>
      </c>
      <c r="AH39" s="10" t="str">
        <f t="shared" si="12"/>
        <v/>
      </c>
      <c r="AI39" s="13" t="str">
        <f t="shared" si="13"/>
        <v/>
      </c>
      <c r="AJ39" s="11" t="e">
        <f t="shared" si="14"/>
        <v>#VALUE!</v>
      </c>
    </row>
    <row r="40" spans="1:36" x14ac:dyDescent="0.25">
      <c r="Z40" s="10" t="str">
        <f t="shared" si="4"/>
        <v/>
      </c>
      <c r="AA40" s="10" t="str">
        <f t="shared" si="5"/>
        <v/>
      </c>
      <c r="AB40" s="10" t="str">
        <f t="shared" si="6"/>
        <v/>
      </c>
      <c r="AC40" s="10" t="str">
        <f t="shared" si="7"/>
        <v/>
      </c>
      <c r="AD40" s="10" t="str">
        <f t="shared" si="8"/>
        <v/>
      </c>
      <c r="AE40" s="10" t="str">
        <f t="shared" si="9"/>
        <v/>
      </c>
      <c r="AF40" s="10" t="str">
        <f t="shared" si="10"/>
        <v/>
      </c>
      <c r="AG40" s="10" t="str">
        <f t="shared" si="11"/>
        <v/>
      </c>
      <c r="AH40" s="10" t="str">
        <f t="shared" si="12"/>
        <v/>
      </c>
      <c r="AI40" s="13" t="str">
        <f t="shared" si="13"/>
        <v/>
      </c>
      <c r="AJ40" s="11" t="e">
        <f t="shared" si="14"/>
        <v>#VALUE!</v>
      </c>
    </row>
    <row r="41" spans="1:36" x14ac:dyDescent="0.25">
      <c r="Z41" s="10" t="str">
        <f t="shared" si="4"/>
        <v/>
      </c>
      <c r="AA41" s="10" t="str">
        <f t="shared" si="5"/>
        <v/>
      </c>
      <c r="AB41" s="10" t="str">
        <f t="shared" si="6"/>
        <v/>
      </c>
      <c r="AC41" s="10" t="str">
        <f t="shared" si="7"/>
        <v/>
      </c>
      <c r="AD41" s="10" t="str">
        <f t="shared" si="8"/>
        <v/>
      </c>
      <c r="AE41" s="10" t="str">
        <f t="shared" si="9"/>
        <v/>
      </c>
      <c r="AF41" s="10" t="str">
        <f t="shared" si="10"/>
        <v/>
      </c>
      <c r="AG41" s="10" t="str">
        <f t="shared" si="11"/>
        <v/>
      </c>
      <c r="AH41" s="10" t="str">
        <f t="shared" si="12"/>
        <v/>
      </c>
      <c r="AI41" s="13" t="str">
        <f t="shared" si="13"/>
        <v/>
      </c>
      <c r="AJ41" s="11" t="e">
        <f t="shared" si="14"/>
        <v>#VALUE!</v>
      </c>
    </row>
    <row r="42" spans="1:36" x14ac:dyDescent="0.25">
      <c r="Z42" s="10" t="str">
        <f t="shared" si="4"/>
        <v/>
      </c>
      <c r="AA42" s="10" t="str">
        <f t="shared" si="5"/>
        <v/>
      </c>
      <c r="AB42" s="10" t="str">
        <f t="shared" si="6"/>
        <v/>
      </c>
      <c r="AC42" s="10" t="str">
        <f t="shared" si="7"/>
        <v/>
      </c>
      <c r="AD42" s="10" t="str">
        <f t="shared" si="8"/>
        <v/>
      </c>
      <c r="AE42" s="10" t="str">
        <f t="shared" si="9"/>
        <v/>
      </c>
      <c r="AF42" s="10" t="str">
        <f t="shared" si="10"/>
        <v/>
      </c>
      <c r="AG42" s="10" t="str">
        <f t="shared" si="11"/>
        <v/>
      </c>
      <c r="AH42" s="10" t="str">
        <f t="shared" si="12"/>
        <v/>
      </c>
      <c r="AI42" s="13" t="str">
        <f t="shared" si="13"/>
        <v/>
      </c>
      <c r="AJ42" s="11" t="e">
        <f t="shared" si="14"/>
        <v>#VALUE!</v>
      </c>
    </row>
    <row r="43" spans="1:36" x14ac:dyDescent="0.25">
      <c r="Z43" s="10" t="str">
        <f t="shared" si="4"/>
        <v/>
      </c>
      <c r="AA43" s="10" t="str">
        <f t="shared" si="5"/>
        <v/>
      </c>
      <c r="AB43" s="10" t="str">
        <f t="shared" si="6"/>
        <v/>
      </c>
      <c r="AC43" s="10" t="str">
        <f t="shared" si="7"/>
        <v/>
      </c>
      <c r="AD43" s="10" t="str">
        <f t="shared" si="8"/>
        <v/>
      </c>
      <c r="AE43" s="10" t="str">
        <f t="shared" si="9"/>
        <v/>
      </c>
      <c r="AF43" s="10" t="str">
        <f t="shared" si="10"/>
        <v/>
      </c>
      <c r="AG43" s="10" t="str">
        <f t="shared" si="11"/>
        <v/>
      </c>
      <c r="AH43" s="10" t="str">
        <f t="shared" si="12"/>
        <v/>
      </c>
      <c r="AI43" s="13" t="str">
        <f t="shared" si="13"/>
        <v/>
      </c>
      <c r="AJ43" s="11" t="e">
        <f t="shared" si="14"/>
        <v>#VALUE!</v>
      </c>
    </row>
    <row r="44" spans="1:36" x14ac:dyDescent="0.25">
      <c r="Z44" s="10" t="str">
        <f t="shared" si="4"/>
        <v/>
      </c>
      <c r="AA44" s="10" t="str">
        <f t="shared" si="5"/>
        <v/>
      </c>
      <c r="AB44" s="10" t="str">
        <f t="shared" si="6"/>
        <v/>
      </c>
      <c r="AC44" s="10" t="str">
        <f t="shared" si="7"/>
        <v/>
      </c>
      <c r="AD44" s="10" t="str">
        <f t="shared" si="8"/>
        <v/>
      </c>
      <c r="AE44" s="10" t="str">
        <f t="shared" si="9"/>
        <v/>
      </c>
      <c r="AF44" s="10" t="str">
        <f t="shared" si="10"/>
        <v/>
      </c>
      <c r="AG44" s="10" t="str">
        <f t="shared" si="11"/>
        <v/>
      </c>
      <c r="AH44" s="10" t="str">
        <f t="shared" si="12"/>
        <v/>
      </c>
      <c r="AI44" s="13" t="str">
        <f t="shared" si="13"/>
        <v/>
      </c>
      <c r="AJ44" s="11" t="e">
        <f t="shared" si="14"/>
        <v>#VALUE!</v>
      </c>
    </row>
    <row r="45" spans="1:36" x14ac:dyDescent="0.25">
      <c r="Z45" s="10" t="str">
        <f t="shared" si="4"/>
        <v/>
      </c>
      <c r="AA45" s="10" t="str">
        <f t="shared" si="5"/>
        <v/>
      </c>
      <c r="AB45" s="10" t="str">
        <f t="shared" si="6"/>
        <v/>
      </c>
      <c r="AC45" s="10" t="str">
        <f t="shared" si="7"/>
        <v/>
      </c>
      <c r="AD45" s="10" t="str">
        <f t="shared" si="8"/>
        <v/>
      </c>
      <c r="AE45" s="10" t="str">
        <f t="shared" si="9"/>
        <v/>
      </c>
      <c r="AF45" s="10" t="str">
        <f t="shared" si="10"/>
        <v/>
      </c>
      <c r="AG45" s="10" t="str">
        <f t="shared" si="11"/>
        <v/>
      </c>
      <c r="AH45" s="10" t="str">
        <f t="shared" si="12"/>
        <v/>
      </c>
      <c r="AI45" s="13" t="str">
        <f t="shared" si="13"/>
        <v/>
      </c>
      <c r="AJ45" s="11" t="e">
        <f t="shared" si="14"/>
        <v>#VALUE!</v>
      </c>
    </row>
    <row r="46" spans="1:36" x14ac:dyDescent="0.25">
      <c r="Z46" s="10" t="str">
        <f t="shared" si="4"/>
        <v/>
      </c>
      <c r="AA46" s="10" t="str">
        <f t="shared" si="5"/>
        <v/>
      </c>
      <c r="AB46" s="10" t="str">
        <f t="shared" si="6"/>
        <v/>
      </c>
      <c r="AC46" s="10" t="str">
        <f t="shared" si="7"/>
        <v/>
      </c>
      <c r="AD46" s="10" t="str">
        <f t="shared" si="8"/>
        <v/>
      </c>
      <c r="AE46" s="10" t="str">
        <f t="shared" si="9"/>
        <v/>
      </c>
      <c r="AF46" s="10" t="str">
        <f t="shared" si="10"/>
        <v/>
      </c>
      <c r="AG46" s="10" t="str">
        <f t="shared" si="11"/>
        <v/>
      </c>
      <c r="AH46" s="10" t="str">
        <f t="shared" si="12"/>
        <v/>
      </c>
      <c r="AI46" s="13" t="str">
        <f t="shared" si="13"/>
        <v/>
      </c>
      <c r="AJ46" s="11" t="e">
        <f t="shared" si="14"/>
        <v>#VALUE!</v>
      </c>
    </row>
    <row r="47" spans="1:36" x14ac:dyDescent="0.25">
      <c r="Z47" s="10" t="str">
        <f t="shared" si="4"/>
        <v/>
      </c>
      <c r="AA47" s="10" t="str">
        <f t="shared" si="5"/>
        <v/>
      </c>
      <c r="AB47" s="10" t="str">
        <f t="shared" si="6"/>
        <v/>
      </c>
      <c r="AC47" s="10" t="str">
        <f t="shared" si="7"/>
        <v/>
      </c>
      <c r="AD47" s="10" t="str">
        <f t="shared" si="8"/>
        <v/>
      </c>
      <c r="AE47" s="10" t="str">
        <f t="shared" si="9"/>
        <v/>
      </c>
      <c r="AF47" s="10" t="str">
        <f t="shared" si="10"/>
        <v/>
      </c>
      <c r="AG47" s="10" t="str">
        <f t="shared" si="11"/>
        <v/>
      </c>
      <c r="AH47" s="10" t="str">
        <f t="shared" si="12"/>
        <v/>
      </c>
      <c r="AI47" s="13" t="str">
        <f t="shared" si="13"/>
        <v/>
      </c>
      <c r="AJ47" s="11" t="e">
        <f t="shared" si="14"/>
        <v>#VALUE!</v>
      </c>
    </row>
    <row r="48" spans="1:36" x14ac:dyDescent="0.25">
      <c r="Z48" s="10" t="str">
        <f t="shared" si="4"/>
        <v/>
      </c>
      <c r="AA48" s="10" t="str">
        <f t="shared" si="5"/>
        <v/>
      </c>
      <c r="AB48" s="10" t="str">
        <f t="shared" si="6"/>
        <v/>
      </c>
      <c r="AC48" s="10" t="str">
        <f t="shared" si="7"/>
        <v/>
      </c>
      <c r="AD48" s="10" t="str">
        <f t="shared" si="8"/>
        <v/>
      </c>
      <c r="AE48" s="10" t="str">
        <f t="shared" si="9"/>
        <v/>
      </c>
      <c r="AF48" s="10" t="str">
        <f t="shared" si="10"/>
        <v/>
      </c>
      <c r="AG48" s="10" t="str">
        <f t="shared" si="11"/>
        <v/>
      </c>
      <c r="AH48" s="10" t="str">
        <f t="shared" si="12"/>
        <v/>
      </c>
      <c r="AI48" s="13" t="str">
        <f t="shared" si="13"/>
        <v/>
      </c>
      <c r="AJ48" s="11" t="e">
        <f t="shared" si="14"/>
        <v>#VALUE!</v>
      </c>
    </row>
    <row r="49" spans="26:36" x14ac:dyDescent="0.25">
      <c r="Z49" s="10" t="str">
        <f t="shared" si="4"/>
        <v/>
      </c>
      <c r="AA49" s="10" t="str">
        <f t="shared" si="5"/>
        <v/>
      </c>
      <c r="AB49" s="10" t="str">
        <f t="shared" si="6"/>
        <v/>
      </c>
      <c r="AC49" s="10" t="str">
        <f t="shared" si="7"/>
        <v/>
      </c>
      <c r="AD49" s="10" t="str">
        <f t="shared" si="8"/>
        <v/>
      </c>
      <c r="AE49" s="10" t="str">
        <f t="shared" si="9"/>
        <v/>
      </c>
      <c r="AF49" s="10" t="str">
        <f t="shared" si="10"/>
        <v/>
      </c>
      <c r="AG49" s="10" t="str">
        <f t="shared" si="11"/>
        <v/>
      </c>
      <c r="AH49" s="10" t="str">
        <f t="shared" si="12"/>
        <v/>
      </c>
      <c r="AI49" s="13" t="str">
        <f t="shared" si="13"/>
        <v/>
      </c>
      <c r="AJ49" s="11" t="e">
        <f t="shared" si="14"/>
        <v>#VALUE!</v>
      </c>
    </row>
    <row r="50" spans="26:36" x14ac:dyDescent="0.25">
      <c r="Z50" s="10" t="str">
        <f t="shared" si="4"/>
        <v/>
      </c>
      <c r="AA50" s="10" t="str">
        <f t="shared" si="5"/>
        <v/>
      </c>
      <c r="AB50" s="10" t="str">
        <f t="shared" si="6"/>
        <v/>
      </c>
      <c r="AC50" s="10" t="str">
        <f t="shared" si="7"/>
        <v/>
      </c>
      <c r="AD50" s="10" t="str">
        <f t="shared" si="8"/>
        <v/>
      </c>
      <c r="AE50" s="10" t="str">
        <f t="shared" si="9"/>
        <v/>
      </c>
      <c r="AF50" s="10" t="str">
        <f t="shared" si="10"/>
        <v/>
      </c>
      <c r="AG50" s="10" t="str">
        <f t="shared" si="11"/>
        <v/>
      </c>
      <c r="AH50" s="10" t="str">
        <f t="shared" si="12"/>
        <v/>
      </c>
      <c r="AI50" s="13" t="str">
        <f t="shared" si="13"/>
        <v/>
      </c>
      <c r="AJ50" s="11" t="e">
        <f t="shared" si="14"/>
        <v>#VALUE!</v>
      </c>
    </row>
    <row r="51" spans="26:36" x14ac:dyDescent="0.25">
      <c r="Z51" s="10" t="str">
        <f t="shared" si="4"/>
        <v/>
      </c>
      <c r="AA51" s="10" t="str">
        <f t="shared" si="5"/>
        <v/>
      </c>
      <c r="AB51" s="10" t="str">
        <f t="shared" si="6"/>
        <v/>
      </c>
      <c r="AC51" s="10" t="str">
        <f t="shared" si="7"/>
        <v/>
      </c>
      <c r="AD51" s="10" t="str">
        <f t="shared" si="8"/>
        <v/>
      </c>
      <c r="AE51" s="10" t="str">
        <f t="shared" si="9"/>
        <v/>
      </c>
      <c r="AF51" s="10" t="str">
        <f t="shared" si="10"/>
        <v/>
      </c>
      <c r="AG51" s="10" t="str">
        <f t="shared" si="11"/>
        <v/>
      </c>
      <c r="AH51" s="10" t="str">
        <f t="shared" si="12"/>
        <v/>
      </c>
      <c r="AI51" s="13" t="str">
        <f t="shared" si="13"/>
        <v/>
      </c>
      <c r="AJ51" s="11" t="e">
        <f t="shared" si="14"/>
        <v>#VALUE!</v>
      </c>
    </row>
    <row r="52" spans="26:36" x14ac:dyDescent="0.25">
      <c r="Z52" s="10" t="str">
        <f t="shared" si="4"/>
        <v/>
      </c>
      <c r="AA52" s="10" t="str">
        <f t="shared" si="5"/>
        <v/>
      </c>
      <c r="AB52" s="10" t="str">
        <f t="shared" si="6"/>
        <v/>
      </c>
      <c r="AC52" s="10" t="str">
        <f t="shared" si="7"/>
        <v/>
      </c>
      <c r="AD52" s="10" t="str">
        <f t="shared" si="8"/>
        <v/>
      </c>
      <c r="AE52" s="10" t="str">
        <f t="shared" si="9"/>
        <v/>
      </c>
      <c r="AF52" s="10" t="str">
        <f t="shared" si="10"/>
        <v/>
      </c>
      <c r="AG52" s="10" t="str">
        <f t="shared" si="11"/>
        <v/>
      </c>
      <c r="AH52" s="10" t="str">
        <f t="shared" si="12"/>
        <v/>
      </c>
      <c r="AI52" s="13" t="str">
        <f t="shared" si="13"/>
        <v/>
      </c>
      <c r="AJ52" s="11" t="e">
        <f t="shared" si="14"/>
        <v>#VALUE!</v>
      </c>
    </row>
    <row r="53" spans="26:36" x14ac:dyDescent="0.25">
      <c r="Z53" s="10" t="str">
        <f t="shared" si="4"/>
        <v/>
      </c>
      <c r="AA53" s="10" t="str">
        <f t="shared" si="5"/>
        <v/>
      </c>
      <c r="AB53" s="10" t="str">
        <f t="shared" si="6"/>
        <v/>
      </c>
      <c r="AC53" s="10" t="str">
        <f t="shared" si="7"/>
        <v/>
      </c>
      <c r="AD53" s="10" t="str">
        <f t="shared" si="8"/>
        <v/>
      </c>
      <c r="AE53" s="10" t="str">
        <f t="shared" si="9"/>
        <v/>
      </c>
      <c r="AF53" s="10" t="str">
        <f t="shared" si="10"/>
        <v/>
      </c>
      <c r="AG53" s="10" t="str">
        <f t="shared" si="11"/>
        <v/>
      </c>
      <c r="AH53" s="10" t="str">
        <f t="shared" si="12"/>
        <v/>
      </c>
      <c r="AI53" s="13" t="str">
        <f t="shared" si="13"/>
        <v/>
      </c>
      <c r="AJ53" s="11" t="e">
        <f t="shared" si="14"/>
        <v>#VALUE!</v>
      </c>
    </row>
    <row r="54" spans="26:36" x14ac:dyDescent="0.25">
      <c r="Z54" s="10" t="str">
        <f t="shared" si="4"/>
        <v/>
      </c>
      <c r="AA54" s="10" t="str">
        <f t="shared" si="5"/>
        <v/>
      </c>
      <c r="AB54" s="10" t="str">
        <f t="shared" si="6"/>
        <v/>
      </c>
      <c r="AC54" s="10" t="str">
        <f t="shared" si="7"/>
        <v/>
      </c>
      <c r="AD54" s="10" t="str">
        <f t="shared" si="8"/>
        <v/>
      </c>
      <c r="AE54" s="10" t="str">
        <f t="shared" si="9"/>
        <v/>
      </c>
      <c r="AF54" s="10" t="str">
        <f t="shared" si="10"/>
        <v/>
      </c>
      <c r="AG54" s="10" t="str">
        <f t="shared" si="11"/>
        <v/>
      </c>
      <c r="AH54" s="10" t="str">
        <f t="shared" si="12"/>
        <v/>
      </c>
      <c r="AI54" s="13" t="str">
        <f t="shared" si="13"/>
        <v/>
      </c>
      <c r="AJ54" s="11" t="e">
        <f t="shared" si="14"/>
        <v>#VALUE!</v>
      </c>
    </row>
    <row r="55" spans="26:36" x14ac:dyDescent="0.25">
      <c r="Z55" s="10" t="str">
        <f t="shared" si="4"/>
        <v/>
      </c>
      <c r="AA55" s="10" t="str">
        <f t="shared" si="5"/>
        <v/>
      </c>
      <c r="AB55" s="10" t="str">
        <f t="shared" si="6"/>
        <v/>
      </c>
      <c r="AC55" s="10" t="str">
        <f t="shared" si="7"/>
        <v/>
      </c>
      <c r="AD55" s="10" t="str">
        <f t="shared" si="8"/>
        <v/>
      </c>
      <c r="AE55" s="10" t="str">
        <f t="shared" si="9"/>
        <v/>
      </c>
      <c r="AF55" s="10" t="str">
        <f t="shared" si="10"/>
        <v/>
      </c>
      <c r="AG55" s="10" t="str">
        <f t="shared" si="11"/>
        <v/>
      </c>
      <c r="AH55" s="10" t="str">
        <f t="shared" si="12"/>
        <v/>
      </c>
      <c r="AI55" s="13" t="str">
        <f t="shared" si="13"/>
        <v/>
      </c>
      <c r="AJ55" s="11" t="e">
        <f t="shared" si="14"/>
        <v>#VALUE!</v>
      </c>
    </row>
    <row r="56" spans="26:36" x14ac:dyDescent="0.25">
      <c r="Z56" s="10" t="str">
        <f t="shared" si="4"/>
        <v/>
      </c>
      <c r="AA56" s="10" t="str">
        <f t="shared" si="5"/>
        <v/>
      </c>
      <c r="AB56" s="10" t="str">
        <f t="shared" si="6"/>
        <v/>
      </c>
      <c r="AC56" s="10" t="str">
        <f t="shared" si="7"/>
        <v/>
      </c>
      <c r="AD56" s="10" t="str">
        <f t="shared" si="8"/>
        <v/>
      </c>
      <c r="AE56" s="10" t="str">
        <f t="shared" si="9"/>
        <v/>
      </c>
      <c r="AF56" s="10" t="str">
        <f t="shared" si="10"/>
        <v/>
      </c>
      <c r="AG56" s="10" t="str">
        <f t="shared" si="11"/>
        <v/>
      </c>
      <c r="AH56" s="10" t="str">
        <f t="shared" si="12"/>
        <v/>
      </c>
      <c r="AI56" s="13" t="str">
        <f t="shared" si="13"/>
        <v/>
      </c>
      <c r="AJ56" s="11" t="e">
        <f t="shared" si="14"/>
        <v>#VALUE!</v>
      </c>
    </row>
    <row r="57" spans="26:36" x14ac:dyDescent="0.25">
      <c r="Z57" s="10" t="str">
        <f t="shared" si="4"/>
        <v/>
      </c>
      <c r="AA57" s="10" t="str">
        <f t="shared" si="5"/>
        <v/>
      </c>
      <c r="AB57" s="10" t="str">
        <f t="shared" si="6"/>
        <v/>
      </c>
      <c r="AC57" s="10" t="str">
        <f t="shared" si="7"/>
        <v/>
      </c>
      <c r="AD57" s="10" t="str">
        <f t="shared" si="8"/>
        <v/>
      </c>
      <c r="AE57" s="10" t="str">
        <f t="shared" si="9"/>
        <v/>
      </c>
      <c r="AF57" s="10" t="str">
        <f t="shared" si="10"/>
        <v/>
      </c>
      <c r="AG57" s="10" t="str">
        <f t="shared" si="11"/>
        <v/>
      </c>
      <c r="AH57" s="10" t="str">
        <f t="shared" si="12"/>
        <v/>
      </c>
      <c r="AI57" s="13" t="str">
        <f t="shared" si="13"/>
        <v/>
      </c>
      <c r="AJ57" s="11" t="e">
        <f t="shared" si="14"/>
        <v>#VALUE!</v>
      </c>
    </row>
    <row r="58" spans="26:36" x14ac:dyDescent="0.25">
      <c r="Z58" s="10" t="str">
        <f t="shared" si="4"/>
        <v/>
      </c>
      <c r="AA58" s="10" t="str">
        <f t="shared" si="5"/>
        <v/>
      </c>
      <c r="AB58" s="10" t="str">
        <f t="shared" si="6"/>
        <v/>
      </c>
      <c r="AC58" s="10" t="str">
        <f t="shared" si="7"/>
        <v/>
      </c>
      <c r="AD58" s="10" t="str">
        <f t="shared" si="8"/>
        <v/>
      </c>
      <c r="AE58" s="10" t="str">
        <f t="shared" si="9"/>
        <v/>
      </c>
      <c r="AF58" s="10" t="str">
        <f t="shared" si="10"/>
        <v/>
      </c>
      <c r="AG58" s="10" t="str">
        <f t="shared" si="11"/>
        <v/>
      </c>
      <c r="AH58" s="10" t="str">
        <f t="shared" si="12"/>
        <v/>
      </c>
      <c r="AI58" s="13" t="str">
        <f t="shared" si="13"/>
        <v/>
      </c>
      <c r="AJ58" s="11" t="e">
        <f t="shared" si="14"/>
        <v>#VALUE!</v>
      </c>
    </row>
    <row r="59" spans="26:36" x14ac:dyDescent="0.25">
      <c r="Z59" s="10" t="str">
        <f t="shared" si="4"/>
        <v/>
      </c>
      <c r="AA59" s="10" t="str">
        <f t="shared" si="5"/>
        <v/>
      </c>
      <c r="AB59" s="10" t="str">
        <f t="shared" si="6"/>
        <v/>
      </c>
      <c r="AC59" s="10" t="str">
        <f t="shared" si="7"/>
        <v/>
      </c>
      <c r="AD59" s="10" t="str">
        <f t="shared" si="8"/>
        <v/>
      </c>
      <c r="AE59" s="10" t="str">
        <f t="shared" si="9"/>
        <v/>
      </c>
      <c r="AF59" s="10" t="str">
        <f t="shared" si="10"/>
        <v/>
      </c>
      <c r="AG59" s="10" t="str">
        <f t="shared" si="11"/>
        <v/>
      </c>
      <c r="AH59" s="10" t="str">
        <f t="shared" si="12"/>
        <v/>
      </c>
      <c r="AI59" s="13" t="str">
        <f t="shared" si="13"/>
        <v/>
      </c>
      <c r="AJ59" s="11" t="e">
        <f t="shared" si="14"/>
        <v>#VALUE!</v>
      </c>
    </row>
    <row r="60" spans="26:36" x14ac:dyDescent="0.25">
      <c r="Z60" s="10" t="str">
        <f t="shared" si="4"/>
        <v/>
      </c>
      <c r="AA60" s="10" t="str">
        <f t="shared" si="5"/>
        <v/>
      </c>
      <c r="AB60" s="10" t="str">
        <f t="shared" si="6"/>
        <v/>
      </c>
      <c r="AC60" s="10" t="str">
        <f t="shared" si="7"/>
        <v/>
      </c>
      <c r="AD60" s="10" t="str">
        <f t="shared" si="8"/>
        <v/>
      </c>
      <c r="AE60" s="10" t="str">
        <f t="shared" si="9"/>
        <v/>
      </c>
      <c r="AF60" s="10" t="str">
        <f t="shared" si="10"/>
        <v/>
      </c>
      <c r="AG60" s="10" t="str">
        <f t="shared" si="11"/>
        <v/>
      </c>
      <c r="AH60" s="10" t="str">
        <f t="shared" si="12"/>
        <v/>
      </c>
      <c r="AI60" s="13" t="str">
        <f t="shared" si="13"/>
        <v/>
      </c>
      <c r="AJ60" s="11" t="e">
        <f t="shared" si="14"/>
        <v>#VALUE!</v>
      </c>
    </row>
    <row r="61" spans="26:36" x14ac:dyDescent="0.25">
      <c r="Z61" s="10" t="str">
        <f t="shared" si="4"/>
        <v/>
      </c>
      <c r="AA61" s="10" t="str">
        <f t="shared" si="5"/>
        <v/>
      </c>
      <c r="AB61" s="10" t="str">
        <f t="shared" si="6"/>
        <v/>
      </c>
      <c r="AC61" s="10" t="str">
        <f t="shared" si="7"/>
        <v/>
      </c>
      <c r="AD61" s="10" t="str">
        <f t="shared" si="8"/>
        <v/>
      </c>
      <c r="AE61" s="10" t="str">
        <f t="shared" si="9"/>
        <v/>
      </c>
      <c r="AF61" s="10" t="str">
        <f t="shared" si="10"/>
        <v/>
      </c>
      <c r="AG61" s="10" t="str">
        <f t="shared" si="11"/>
        <v/>
      </c>
      <c r="AH61" s="10" t="str">
        <f t="shared" si="12"/>
        <v/>
      </c>
      <c r="AI61" s="13" t="str">
        <f t="shared" si="13"/>
        <v/>
      </c>
      <c r="AJ61" s="11" t="e">
        <f t="shared" si="14"/>
        <v>#VALUE!</v>
      </c>
    </row>
    <row r="62" spans="26:36" x14ac:dyDescent="0.25">
      <c r="Z62" s="10" t="str">
        <f t="shared" si="4"/>
        <v/>
      </c>
      <c r="AA62" s="10" t="str">
        <f t="shared" si="5"/>
        <v/>
      </c>
      <c r="AB62" s="10" t="str">
        <f t="shared" si="6"/>
        <v/>
      </c>
      <c r="AC62" s="10" t="str">
        <f t="shared" si="7"/>
        <v/>
      </c>
      <c r="AD62" s="10" t="str">
        <f t="shared" si="8"/>
        <v/>
      </c>
      <c r="AE62" s="10" t="str">
        <f t="shared" si="9"/>
        <v/>
      </c>
      <c r="AF62" s="10" t="str">
        <f t="shared" si="10"/>
        <v/>
      </c>
      <c r="AG62" s="10" t="str">
        <f t="shared" si="11"/>
        <v/>
      </c>
      <c r="AH62" s="10" t="str">
        <f t="shared" si="12"/>
        <v/>
      </c>
      <c r="AI62" s="13" t="str">
        <f t="shared" si="13"/>
        <v/>
      </c>
      <c r="AJ62" s="11" t="e">
        <f t="shared" si="14"/>
        <v>#VALUE!</v>
      </c>
    </row>
    <row r="63" spans="26:36" x14ac:dyDescent="0.25">
      <c r="Z63" s="10" t="str">
        <f t="shared" si="4"/>
        <v/>
      </c>
      <c r="AA63" s="10" t="str">
        <f t="shared" si="5"/>
        <v/>
      </c>
      <c r="AB63" s="10" t="str">
        <f t="shared" si="6"/>
        <v/>
      </c>
      <c r="AC63" s="10" t="str">
        <f t="shared" si="7"/>
        <v/>
      </c>
      <c r="AD63" s="10" t="str">
        <f t="shared" si="8"/>
        <v/>
      </c>
      <c r="AE63" s="10" t="str">
        <f t="shared" si="9"/>
        <v/>
      </c>
      <c r="AF63" s="10" t="str">
        <f t="shared" si="10"/>
        <v/>
      </c>
      <c r="AG63" s="10" t="str">
        <f t="shared" si="11"/>
        <v/>
      </c>
      <c r="AH63" s="10" t="str">
        <f t="shared" si="12"/>
        <v/>
      </c>
      <c r="AI63" s="13" t="str">
        <f t="shared" si="13"/>
        <v/>
      </c>
      <c r="AJ63" s="11" t="e">
        <f t="shared" si="14"/>
        <v>#VALUE!</v>
      </c>
    </row>
    <row r="64" spans="26:36" x14ac:dyDescent="0.25">
      <c r="Z64" s="10" t="str">
        <f t="shared" si="4"/>
        <v/>
      </c>
      <c r="AA64" s="10" t="str">
        <f t="shared" si="5"/>
        <v/>
      </c>
      <c r="AB64" s="10" t="str">
        <f t="shared" si="6"/>
        <v/>
      </c>
      <c r="AC64" s="10" t="str">
        <f t="shared" si="7"/>
        <v/>
      </c>
      <c r="AD64" s="10" t="str">
        <f t="shared" si="8"/>
        <v/>
      </c>
      <c r="AE64" s="10" t="str">
        <f t="shared" si="9"/>
        <v/>
      </c>
      <c r="AF64" s="10" t="str">
        <f t="shared" si="10"/>
        <v/>
      </c>
      <c r="AG64" s="10" t="str">
        <f t="shared" si="11"/>
        <v/>
      </c>
      <c r="AH64" s="10" t="str">
        <f t="shared" si="12"/>
        <v/>
      </c>
      <c r="AI64" s="13" t="str">
        <f t="shared" si="13"/>
        <v/>
      </c>
      <c r="AJ64" s="11" t="e">
        <f t="shared" si="14"/>
        <v>#VALUE!</v>
      </c>
    </row>
    <row r="65" spans="26:36" x14ac:dyDescent="0.25">
      <c r="Z65" s="10" t="str">
        <f t="shared" si="4"/>
        <v/>
      </c>
      <c r="AA65" s="10" t="str">
        <f t="shared" si="5"/>
        <v/>
      </c>
      <c r="AB65" s="10" t="str">
        <f t="shared" si="6"/>
        <v/>
      </c>
      <c r="AC65" s="10" t="str">
        <f t="shared" si="7"/>
        <v/>
      </c>
      <c r="AD65" s="10" t="str">
        <f t="shared" si="8"/>
        <v/>
      </c>
      <c r="AE65" s="10" t="str">
        <f t="shared" si="9"/>
        <v/>
      </c>
      <c r="AF65" s="10" t="str">
        <f t="shared" si="10"/>
        <v/>
      </c>
      <c r="AG65" s="10" t="str">
        <f t="shared" si="11"/>
        <v/>
      </c>
      <c r="AH65" s="10" t="str">
        <f t="shared" si="12"/>
        <v/>
      </c>
      <c r="AI65" s="13" t="str">
        <f t="shared" si="13"/>
        <v/>
      </c>
      <c r="AJ65" s="11" t="e">
        <f t="shared" si="14"/>
        <v>#VALUE!</v>
      </c>
    </row>
    <row r="66" spans="26:36" x14ac:dyDescent="0.25">
      <c r="Z66" s="10" t="str">
        <f t="shared" si="4"/>
        <v/>
      </c>
      <c r="AA66" s="10" t="str">
        <f t="shared" si="5"/>
        <v/>
      </c>
      <c r="AB66" s="10" t="str">
        <f t="shared" si="6"/>
        <v/>
      </c>
      <c r="AC66" s="10" t="str">
        <f t="shared" si="7"/>
        <v/>
      </c>
      <c r="AD66" s="10" t="str">
        <f t="shared" si="8"/>
        <v/>
      </c>
      <c r="AE66" s="10" t="str">
        <f t="shared" si="9"/>
        <v/>
      </c>
      <c r="AF66" s="10" t="str">
        <f t="shared" si="10"/>
        <v/>
      </c>
      <c r="AG66" s="10" t="str">
        <f t="shared" si="11"/>
        <v/>
      </c>
      <c r="AH66" s="10" t="str">
        <f t="shared" si="12"/>
        <v/>
      </c>
      <c r="AI66" s="13" t="str">
        <f t="shared" si="13"/>
        <v/>
      </c>
      <c r="AJ66" s="11" t="e">
        <f t="shared" si="14"/>
        <v>#VALUE!</v>
      </c>
    </row>
    <row r="67" spans="26:36" x14ac:dyDescent="0.25">
      <c r="Z67" s="10" t="str">
        <f t="shared" si="4"/>
        <v/>
      </c>
      <c r="AA67" s="10" t="str">
        <f t="shared" si="5"/>
        <v/>
      </c>
      <c r="AB67" s="10" t="str">
        <f t="shared" si="6"/>
        <v/>
      </c>
      <c r="AC67" s="10" t="str">
        <f t="shared" si="7"/>
        <v/>
      </c>
      <c r="AD67" s="10" t="str">
        <f t="shared" si="8"/>
        <v/>
      </c>
      <c r="AE67" s="10" t="str">
        <f t="shared" si="9"/>
        <v/>
      </c>
      <c r="AF67" s="10" t="str">
        <f t="shared" si="10"/>
        <v/>
      </c>
      <c r="AG67" s="10" t="str">
        <f t="shared" si="11"/>
        <v/>
      </c>
      <c r="AH67" s="10" t="str">
        <f t="shared" si="12"/>
        <v/>
      </c>
      <c r="AI67" s="13" t="str">
        <f t="shared" si="13"/>
        <v/>
      </c>
      <c r="AJ67" s="11" t="e">
        <f t="shared" si="14"/>
        <v>#VALUE!</v>
      </c>
    </row>
    <row r="68" spans="26:36" x14ac:dyDescent="0.25">
      <c r="Z68" s="10" t="str">
        <f t="shared" si="4"/>
        <v/>
      </c>
      <c r="AA68" s="10" t="str">
        <f t="shared" si="5"/>
        <v/>
      </c>
      <c r="AB68" s="10" t="str">
        <f t="shared" si="6"/>
        <v/>
      </c>
      <c r="AC68" s="10" t="str">
        <f t="shared" si="7"/>
        <v/>
      </c>
      <c r="AD68" s="10" t="str">
        <f t="shared" si="8"/>
        <v/>
      </c>
      <c r="AE68" s="10" t="str">
        <f t="shared" si="9"/>
        <v/>
      </c>
      <c r="AF68" s="10" t="str">
        <f t="shared" si="10"/>
        <v/>
      </c>
      <c r="AG68" s="10" t="str">
        <f t="shared" si="11"/>
        <v/>
      </c>
      <c r="AH68" s="10" t="str">
        <f t="shared" si="12"/>
        <v/>
      </c>
      <c r="AI68" s="13" t="str">
        <f t="shared" si="13"/>
        <v/>
      </c>
      <c r="AJ68" s="11" t="e">
        <f t="shared" si="14"/>
        <v>#VALUE!</v>
      </c>
    </row>
    <row r="69" spans="26:36" x14ac:dyDescent="0.25">
      <c r="Z69" s="10" t="str">
        <f t="shared" si="4"/>
        <v/>
      </c>
      <c r="AA69" s="10" t="str">
        <f t="shared" si="5"/>
        <v/>
      </c>
      <c r="AB69" s="10" t="str">
        <f t="shared" si="6"/>
        <v/>
      </c>
      <c r="AC69" s="10" t="str">
        <f t="shared" si="7"/>
        <v/>
      </c>
      <c r="AD69" s="10" t="str">
        <f t="shared" si="8"/>
        <v/>
      </c>
      <c r="AE69" s="10" t="str">
        <f t="shared" si="9"/>
        <v/>
      </c>
      <c r="AF69" s="10" t="str">
        <f t="shared" si="10"/>
        <v/>
      </c>
      <c r="AG69" s="10" t="str">
        <f t="shared" si="11"/>
        <v/>
      </c>
      <c r="AH69" s="10" t="str">
        <f t="shared" si="12"/>
        <v/>
      </c>
      <c r="AI69" s="13" t="str">
        <f t="shared" si="13"/>
        <v/>
      </c>
      <c r="AJ69" s="11" t="e">
        <f t="shared" si="14"/>
        <v>#VALUE!</v>
      </c>
    </row>
    <row r="70" spans="26:36" x14ac:dyDescent="0.25">
      <c r="Z70" s="10" t="str">
        <f t="shared" si="4"/>
        <v/>
      </c>
      <c r="AA70" s="10" t="str">
        <f t="shared" si="5"/>
        <v/>
      </c>
      <c r="AB70" s="10" t="str">
        <f t="shared" si="6"/>
        <v/>
      </c>
      <c r="AC70" s="10" t="str">
        <f t="shared" si="7"/>
        <v/>
      </c>
      <c r="AD70" s="10" t="str">
        <f t="shared" si="8"/>
        <v/>
      </c>
      <c r="AE70" s="10" t="str">
        <f t="shared" si="9"/>
        <v/>
      </c>
      <c r="AF70" s="10" t="str">
        <f t="shared" si="10"/>
        <v/>
      </c>
      <c r="AG70" s="10" t="str">
        <f t="shared" si="11"/>
        <v/>
      </c>
      <c r="AH70" s="10" t="str">
        <f t="shared" si="12"/>
        <v/>
      </c>
      <c r="AI70" s="13" t="str">
        <f t="shared" si="13"/>
        <v/>
      </c>
      <c r="AJ70" s="11" t="e">
        <f t="shared" si="14"/>
        <v>#VALUE!</v>
      </c>
    </row>
    <row r="71" spans="26:36" x14ac:dyDescent="0.25">
      <c r="Z71" s="10" t="str">
        <f t="shared" si="4"/>
        <v/>
      </c>
      <c r="AA71" s="10" t="str">
        <f t="shared" si="5"/>
        <v/>
      </c>
      <c r="AB71" s="10" t="str">
        <f t="shared" si="6"/>
        <v/>
      </c>
      <c r="AC71" s="10" t="str">
        <f t="shared" si="7"/>
        <v/>
      </c>
      <c r="AD71" s="10" t="str">
        <f t="shared" si="8"/>
        <v/>
      </c>
      <c r="AE71" s="10" t="str">
        <f t="shared" si="9"/>
        <v/>
      </c>
      <c r="AF71" s="10" t="str">
        <f t="shared" si="10"/>
        <v/>
      </c>
      <c r="AG71" s="10" t="str">
        <f t="shared" si="11"/>
        <v/>
      </c>
      <c r="AH71" s="10" t="str">
        <f t="shared" si="12"/>
        <v/>
      </c>
      <c r="AI71" s="13" t="str">
        <f t="shared" si="13"/>
        <v/>
      </c>
      <c r="AJ71" s="11" t="e">
        <f t="shared" si="14"/>
        <v>#VALUE!</v>
      </c>
    </row>
    <row r="72" spans="26:36" x14ac:dyDescent="0.25">
      <c r="Z72" s="10" t="str">
        <f t="shared" si="4"/>
        <v/>
      </c>
      <c r="AA72" s="10" t="str">
        <f t="shared" si="5"/>
        <v/>
      </c>
      <c r="AB72" s="10" t="str">
        <f t="shared" si="6"/>
        <v/>
      </c>
      <c r="AC72" s="10" t="str">
        <f t="shared" si="7"/>
        <v/>
      </c>
      <c r="AD72" s="10" t="str">
        <f t="shared" si="8"/>
        <v/>
      </c>
      <c r="AE72" s="10" t="str">
        <f t="shared" si="9"/>
        <v/>
      </c>
      <c r="AF72" s="10" t="str">
        <f t="shared" si="10"/>
        <v/>
      </c>
      <c r="AG72" s="10" t="str">
        <f t="shared" si="11"/>
        <v/>
      </c>
      <c r="AH72" s="10" t="str">
        <f t="shared" si="12"/>
        <v/>
      </c>
      <c r="AI72" s="13" t="str">
        <f t="shared" si="13"/>
        <v/>
      </c>
      <c r="AJ72" s="11" t="e">
        <f t="shared" si="14"/>
        <v>#VALUE!</v>
      </c>
    </row>
    <row r="73" spans="26:36" x14ac:dyDescent="0.25">
      <c r="Z73" s="10" t="str">
        <f t="shared" si="4"/>
        <v/>
      </c>
      <c r="AA73" s="10" t="str">
        <f t="shared" si="5"/>
        <v/>
      </c>
      <c r="AB73" s="10" t="str">
        <f t="shared" si="6"/>
        <v/>
      </c>
      <c r="AC73" s="10" t="str">
        <f t="shared" si="7"/>
        <v/>
      </c>
      <c r="AD73" s="10" t="str">
        <f t="shared" si="8"/>
        <v/>
      </c>
      <c r="AE73" s="10" t="str">
        <f t="shared" si="9"/>
        <v/>
      </c>
      <c r="AF73" s="10" t="str">
        <f t="shared" si="10"/>
        <v/>
      </c>
      <c r="AG73" s="10" t="str">
        <f t="shared" si="11"/>
        <v/>
      </c>
      <c r="AH73" s="10" t="str">
        <f t="shared" si="12"/>
        <v/>
      </c>
      <c r="AI73" s="13" t="str">
        <f t="shared" si="13"/>
        <v/>
      </c>
      <c r="AJ73" s="11" t="e">
        <f t="shared" si="14"/>
        <v>#VALUE!</v>
      </c>
    </row>
    <row r="74" spans="26:36" x14ac:dyDescent="0.25">
      <c r="Z74" s="10" t="str">
        <f t="shared" si="4"/>
        <v/>
      </c>
      <c r="AA74" s="10" t="str">
        <f t="shared" si="5"/>
        <v/>
      </c>
      <c r="AB74" s="10" t="str">
        <f t="shared" si="6"/>
        <v/>
      </c>
      <c r="AC74" s="10" t="str">
        <f t="shared" si="7"/>
        <v/>
      </c>
      <c r="AD74" s="10" t="str">
        <f t="shared" si="8"/>
        <v/>
      </c>
      <c r="AE74" s="10" t="str">
        <f t="shared" si="9"/>
        <v/>
      </c>
      <c r="AF74" s="10" t="str">
        <f t="shared" si="10"/>
        <v/>
      </c>
      <c r="AG74" s="10" t="str">
        <f t="shared" si="11"/>
        <v/>
      </c>
      <c r="AH74" s="10" t="str">
        <f t="shared" si="12"/>
        <v/>
      </c>
      <c r="AI74" s="13" t="str">
        <f t="shared" si="13"/>
        <v/>
      </c>
      <c r="AJ74" s="11" t="e">
        <f t="shared" si="14"/>
        <v>#VALUE!</v>
      </c>
    </row>
    <row r="75" spans="26:36" x14ac:dyDescent="0.25">
      <c r="Z75" s="10" t="str">
        <f t="shared" si="4"/>
        <v/>
      </c>
      <c r="AA75" s="10" t="str">
        <f t="shared" si="5"/>
        <v/>
      </c>
      <c r="AB75" s="10" t="str">
        <f t="shared" si="6"/>
        <v/>
      </c>
      <c r="AC75" s="10" t="str">
        <f t="shared" si="7"/>
        <v/>
      </c>
      <c r="AD75" s="10" t="str">
        <f t="shared" si="8"/>
        <v/>
      </c>
      <c r="AE75" s="10" t="str">
        <f t="shared" si="9"/>
        <v/>
      </c>
      <c r="AF75" s="10" t="str">
        <f t="shared" si="10"/>
        <v/>
      </c>
      <c r="AG75" s="10" t="str">
        <f t="shared" si="11"/>
        <v/>
      </c>
      <c r="AH75" s="10" t="str">
        <f t="shared" si="12"/>
        <v/>
      </c>
      <c r="AI75" s="13" t="str">
        <f t="shared" si="13"/>
        <v/>
      </c>
      <c r="AJ75" s="11" t="e">
        <f t="shared" si="14"/>
        <v>#VALUE!</v>
      </c>
    </row>
    <row r="76" spans="26:36" x14ac:dyDescent="0.25">
      <c r="Z76" s="10" t="str">
        <f t="shared" si="4"/>
        <v/>
      </c>
      <c r="AA76" s="10" t="str">
        <f t="shared" si="5"/>
        <v/>
      </c>
      <c r="AB76" s="10" t="str">
        <f t="shared" si="6"/>
        <v/>
      </c>
      <c r="AC76" s="10" t="str">
        <f t="shared" si="7"/>
        <v/>
      </c>
      <c r="AD76" s="10" t="str">
        <f t="shared" si="8"/>
        <v/>
      </c>
      <c r="AE76" s="10" t="str">
        <f t="shared" si="9"/>
        <v/>
      </c>
      <c r="AF76" s="10" t="str">
        <f t="shared" si="10"/>
        <v/>
      </c>
      <c r="AG76" s="10" t="str">
        <f t="shared" si="11"/>
        <v/>
      </c>
      <c r="AH76" s="10" t="str">
        <f t="shared" si="12"/>
        <v/>
      </c>
      <c r="AI76" s="13" t="str">
        <f t="shared" si="13"/>
        <v/>
      </c>
      <c r="AJ76" s="11" t="e">
        <f t="shared" si="14"/>
        <v>#VALUE!</v>
      </c>
    </row>
    <row r="77" spans="26:36" x14ac:dyDescent="0.25">
      <c r="Z77" s="10" t="str">
        <f t="shared" si="4"/>
        <v/>
      </c>
      <c r="AA77" s="10" t="str">
        <f t="shared" si="5"/>
        <v/>
      </c>
      <c r="AB77" s="10" t="str">
        <f t="shared" si="6"/>
        <v/>
      </c>
      <c r="AC77" s="10" t="str">
        <f t="shared" si="7"/>
        <v/>
      </c>
      <c r="AD77" s="10" t="str">
        <f t="shared" si="8"/>
        <v/>
      </c>
      <c r="AE77" s="10" t="str">
        <f t="shared" si="9"/>
        <v/>
      </c>
      <c r="AF77" s="10" t="str">
        <f t="shared" si="10"/>
        <v/>
      </c>
      <c r="AG77" s="10" t="str">
        <f t="shared" si="11"/>
        <v/>
      </c>
      <c r="AH77" s="10" t="str">
        <f t="shared" si="12"/>
        <v/>
      </c>
      <c r="AI77" s="13" t="str">
        <f t="shared" si="13"/>
        <v/>
      </c>
      <c r="AJ77" s="11" t="e">
        <f t="shared" si="14"/>
        <v>#VALUE!</v>
      </c>
    </row>
    <row r="78" spans="26:36" x14ac:dyDescent="0.25">
      <c r="Z78" s="10" t="str">
        <f t="shared" si="4"/>
        <v/>
      </c>
      <c r="AA78" s="10" t="str">
        <f t="shared" si="5"/>
        <v/>
      </c>
      <c r="AB78" s="10" t="str">
        <f t="shared" si="6"/>
        <v/>
      </c>
      <c r="AC78" s="10" t="str">
        <f t="shared" si="7"/>
        <v/>
      </c>
      <c r="AD78" s="10" t="str">
        <f t="shared" si="8"/>
        <v/>
      </c>
      <c r="AE78" s="10" t="str">
        <f t="shared" si="9"/>
        <v/>
      </c>
      <c r="AF78" s="10" t="str">
        <f t="shared" si="10"/>
        <v/>
      </c>
      <c r="AG78" s="10" t="str">
        <f t="shared" si="11"/>
        <v/>
      </c>
      <c r="AH78" s="10" t="str">
        <f t="shared" si="12"/>
        <v/>
      </c>
      <c r="AI78" s="13" t="str">
        <f t="shared" si="13"/>
        <v/>
      </c>
      <c r="AJ78" s="11" t="e">
        <f t="shared" si="14"/>
        <v>#VALUE!</v>
      </c>
    </row>
    <row r="79" spans="26:36" x14ac:dyDescent="0.25">
      <c r="Z79" s="10" t="str">
        <f t="shared" si="4"/>
        <v/>
      </c>
      <c r="AA79" s="10" t="str">
        <f t="shared" si="5"/>
        <v/>
      </c>
      <c r="AB79" s="10" t="str">
        <f t="shared" si="6"/>
        <v/>
      </c>
      <c r="AC79" s="10" t="str">
        <f t="shared" si="7"/>
        <v/>
      </c>
      <c r="AD79" s="10" t="str">
        <f t="shared" si="8"/>
        <v/>
      </c>
      <c r="AE79" s="10" t="str">
        <f t="shared" si="9"/>
        <v/>
      </c>
      <c r="AF79" s="10" t="str">
        <f t="shared" si="10"/>
        <v/>
      </c>
      <c r="AG79" s="10" t="str">
        <f t="shared" si="11"/>
        <v/>
      </c>
      <c r="AH79" s="10" t="str">
        <f t="shared" si="12"/>
        <v/>
      </c>
      <c r="AI79" s="13" t="str">
        <f t="shared" si="13"/>
        <v/>
      </c>
      <c r="AJ79" s="11" t="e">
        <f t="shared" si="14"/>
        <v>#VALUE!</v>
      </c>
    </row>
    <row r="80" spans="26:36" x14ac:dyDescent="0.25">
      <c r="Z80" s="10" t="str">
        <f t="shared" si="4"/>
        <v/>
      </c>
      <c r="AA80" s="10" t="str">
        <f t="shared" si="5"/>
        <v/>
      </c>
      <c r="AB80" s="10" t="str">
        <f t="shared" si="6"/>
        <v/>
      </c>
      <c r="AC80" s="10" t="str">
        <f t="shared" si="7"/>
        <v/>
      </c>
      <c r="AD80" s="10" t="str">
        <f t="shared" si="8"/>
        <v/>
      </c>
      <c r="AE80" s="10" t="str">
        <f t="shared" si="9"/>
        <v/>
      </c>
      <c r="AF80" s="10" t="str">
        <f t="shared" si="10"/>
        <v/>
      </c>
      <c r="AG80" s="10" t="str">
        <f t="shared" si="11"/>
        <v/>
      </c>
      <c r="AH80" s="10" t="str">
        <f t="shared" si="12"/>
        <v/>
      </c>
      <c r="AI80" s="13" t="str">
        <f t="shared" si="13"/>
        <v/>
      </c>
      <c r="AJ80" s="11" t="e">
        <f t="shared" si="14"/>
        <v>#VALUE!</v>
      </c>
    </row>
    <row r="81" spans="26:36" x14ac:dyDescent="0.25">
      <c r="Z81" s="10" t="str">
        <f t="shared" si="4"/>
        <v/>
      </c>
      <c r="AA81" s="10" t="str">
        <f t="shared" si="5"/>
        <v/>
      </c>
      <c r="AB81" s="10" t="str">
        <f t="shared" si="6"/>
        <v/>
      </c>
      <c r="AC81" s="10" t="str">
        <f t="shared" si="7"/>
        <v/>
      </c>
      <c r="AD81" s="10" t="str">
        <f t="shared" si="8"/>
        <v/>
      </c>
      <c r="AE81" s="10" t="str">
        <f t="shared" si="9"/>
        <v/>
      </c>
      <c r="AF81" s="10" t="str">
        <f t="shared" si="10"/>
        <v/>
      </c>
      <c r="AG81" s="10" t="str">
        <f t="shared" si="11"/>
        <v/>
      </c>
      <c r="AH81" s="10" t="str">
        <f t="shared" si="12"/>
        <v/>
      </c>
      <c r="AI81" s="13" t="str">
        <f t="shared" si="13"/>
        <v/>
      </c>
      <c r="AJ81" s="11" t="e">
        <f t="shared" si="14"/>
        <v>#VALUE!</v>
      </c>
    </row>
    <row r="82" spans="26:36" x14ac:dyDescent="0.25">
      <c r="Z82" s="10" t="str">
        <f t="shared" si="4"/>
        <v/>
      </c>
      <c r="AA82" s="10" t="str">
        <f t="shared" si="5"/>
        <v/>
      </c>
      <c r="AB82" s="10" t="str">
        <f t="shared" si="6"/>
        <v/>
      </c>
      <c r="AC82" s="10" t="str">
        <f t="shared" si="7"/>
        <v/>
      </c>
      <c r="AD82" s="10" t="str">
        <f t="shared" si="8"/>
        <v/>
      </c>
      <c r="AE82" s="10" t="str">
        <f t="shared" si="9"/>
        <v/>
      </c>
      <c r="AF82" s="10" t="str">
        <f t="shared" si="10"/>
        <v/>
      </c>
      <c r="AG82" s="10" t="str">
        <f t="shared" si="11"/>
        <v/>
      </c>
      <c r="AH82" s="10" t="str">
        <f t="shared" si="12"/>
        <v/>
      </c>
      <c r="AI82" s="13" t="str">
        <f t="shared" si="13"/>
        <v/>
      </c>
      <c r="AJ82" s="11" t="e">
        <f t="shared" si="14"/>
        <v>#VALUE!</v>
      </c>
    </row>
    <row r="83" spans="26:36" x14ac:dyDescent="0.25">
      <c r="Z83" s="10" t="str">
        <f t="shared" si="4"/>
        <v/>
      </c>
      <c r="AA83" s="10" t="str">
        <f t="shared" si="5"/>
        <v/>
      </c>
      <c r="AB83" s="10" t="str">
        <f t="shared" si="6"/>
        <v/>
      </c>
      <c r="AC83" s="10" t="str">
        <f t="shared" si="7"/>
        <v/>
      </c>
      <c r="AD83" s="10" t="str">
        <f t="shared" si="8"/>
        <v/>
      </c>
      <c r="AE83" s="10" t="str">
        <f t="shared" si="9"/>
        <v/>
      </c>
      <c r="AF83" s="10" t="str">
        <f t="shared" si="10"/>
        <v/>
      </c>
      <c r="AG83" s="10" t="str">
        <f t="shared" si="11"/>
        <v/>
      </c>
      <c r="AH83" s="10" t="str">
        <f t="shared" si="12"/>
        <v/>
      </c>
      <c r="AI83" s="13" t="str">
        <f t="shared" si="13"/>
        <v/>
      </c>
      <c r="AJ83" s="11" t="e">
        <f t="shared" si="14"/>
        <v>#VALUE!</v>
      </c>
    </row>
    <row r="84" spans="26:36" x14ac:dyDescent="0.25">
      <c r="Z84" s="10" t="str">
        <f t="shared" ref="Z84:Z91" si="16">IF(N84="победитель",1+J84,IF(N84="призер",100+J84,""))</f>
        <v/>
      </c>
      <c r="AA84" s="10" t="str">
        <f t="shared" ref="AA84:AA91" si="17">IF(J84=4,L84,"")</f>
        <v/>
      </c>
      <c r="AB84" s="10" t="str">
        <f t="shared" ref="AB84:AB91" si="18">IF(J84=5,L84,"")</f>
        <v/>
      </c>
      <c r="AC84" s="10" t="str">
        <f t="shared" ref="AC84:AC91" si="19">IF(J84=6,L84,"")</f>
        <v/>
      </c>
      <c r="AD84" s="10" t="str">
        <f t="shared" ref="AD84:AD91" si="20">IF(J84=7,L84,"")</f>
        <v/>
      </c>
      <c r="AE84" s="10" t="str">
        <f t="shared" ref="AE84:AE91" si="21">IF(J84=8,L84,"")</f>
        <v/>
      </c>
      <c r="AF84" s="10" t="str">
        <f t="shared" ref="AF84:AF91" si="22">IF(J84=9,L84,"")</f>
        <v/>
      </c>
      <c r="AG84" s="10" t="str">
        <f t="shared" ref="AG84:AG91" si="23">IF(J84=10,L84,"")</f>
        <v/>
      </c>
      <c r="AH84" s="10" t="str">
        <f t="shared" ref="AH84:AH91" si="24">IF(J84=11,L84,"")</f>
        <v/>
      </c>
      <c r="AI84" s="13" t="str">
        <f t="shared" ref="AI84:AI91" si="25">IF(J84=4,RANK(L84,$AA$19:$AA$347,0),"")&amp;IF(J84=5,RANK(L84,$AB$19:$AB$347,0),"")&amp;IF(J84=6,RANK(L84,$AC$19:$AC$347,0),"")&amp;IF(J84=7,RANK(L84,$AD$19:$AD$347,0),"")&amp;IF(J84=8,RANK(L84,$AE$19:$AE$347,0),"")&amp;IF(J84=9,RANK(L84,$AF$19:$AF$347,0),"")&amp;IF(J84=10,RANK(L84,$AG$19:$AG$347,0),"")&amp;IF(J84=11,RANK(L84,$AH$19:$AH$347,0),"")</f>
        <v/>
      </c>
      <c r="AJ84" s="11" t="e">
        <f t="shared" ref="AJ84:AJ91" si="26">AI84+1-1</f>
        <v>#VALUE!</v>
      </c>
    </row>
    <row r="85" spans="26:36" x14ac:dyDescent="0.25">
      <c r="Z85" s="10" t="str">
        <f t="shared" si="16"/>
        <v/>
      </c>
      <c r="AA85" s="10" t="str">
        <f t="shared" si="17"/>
        <v/>
      </c>
      <c r="AB85" s="10" t="str">
        <f t="shared" si="18"/>
        <v/>
      </c>
      <c r="AC85" s="10" t="str">
        <f t="shared" si="19"/>
        <v/>
      </c>
      <c r="AD85" s="10" t="str">
        <f t="shared" si="20"/>
        <v/>
      </c>
      <c r="AE85" s="10" t="str">
        <f t="shared" si="21"/>
        <v/>
      </c>
      <c r="AF85" s="10" t="str">
        <f t="shared" si="22"/>
        <v/>
      </c>
      <c r="AG85" s="10" t="str">
        <f t="shared" si="23"/>
        <v/>
      </c>
      <c r="AH85" s="10" t="str">
        <f t="shared" si="24"/>
        <v/>
      </c>
      <c r="AI85" s="13" t="str">
        <f t="shared" si="25"/>
        <v/>
      </c>
      <c r="AJ85" s="11" t="e">
        <f t="shared" si="26"/>
        <v>#VALUE!</v>
      </c>
    </row>
    <row r="86" spans="26:36" x14ac:dyDescent="0.25">
      <c r="Z86" s="10" t="str">
        <f t="shared" si="16"/>
        <v/>
      </c>
      <c r="AA86" s="10" t="str">
        <f t="shared" si="17"/>
        <v/>
      </c>
      <c r="AB86" s="10" t="str">
        <f t="shared" si="18"/>
        <v/>
      </c>
      <c r="AC86" s="10" t="str">
        <f t="shared" si="19"/>
        <v/>
      </c>
      <c r="AD86" s="10" t="str">
        <f t="shared" si="20"/>
        <v/>
      </c>
      <c r="AE86" s="10" t="str">
        <f t="shared" si="21"/>
        <v/>
      </c>
      <c r="AF86" s="10" t="str">
        <f t="shared" si="22"/>
        <v/>
      </c>
      <c r="AG86" s="10" t="str">
        <f t="shared" si="23"/>
        <v/>
      </c>
      <c r="AH86" s="10" t="str">
        <f t="shared" si="24"/>
        <v/>
      </c>
      <c r="AI86" s="13" t="str">
        <f t="shared" si="25"/>
        <v/>
      </c>
      <c r="AJ86" s="11" t="e">
        <f t="shared" si="26"/>
        <v>#VALUE!</v>
      </c>
    </row>
    <row r="87" spans="26:36" x14ac:dyDescent="0.25">
      <c r="Z87" s="10" t="str">
        <f t="shared" si="16"/>
        <v/>
      </c>
      <c r="AA87" s="10" t="str">
        <f t="shared" si="17"/>
        <v/>
      </c>
      <c r="AB87" s="10" t="str">
        <f t="shared" si="18"/>
        <v/>
      </c>
      <c r="AC87" s="10" t="str">
        <f t="shared" si="19"/>
        <v/>
      </c>
      <c r="AD87" s="10" t="str">
        <f t="shared" si="20"/>
        <v/>
      </c>
      <c r="AE87" s="10" t="str">
        <f t="shared" si="21"/>
        <v/>
      </c>
      <c r="AF87" s="10" t="str">
        <f t="shared" si="22"/>
        <v/>
      </c>
      <c r="AG87" s="10" t="str">
        <f t="shared" si="23"/>
        <v/>
      </c>
      <c r="AH87" s="10" t="str">
        <f t="shared" si="24"/>
        <v/>
      </c>
      <c r="AI87" s="13" t="str">
        <f t="shared" si="25"/>
        <v/>
      </c>
      <c r="AJ87" s="11" t="e">
        <f t="shared" si="26"/>
        <v>#VALUE!</v>
      </c>
    </row>
    <row r="88" spans="26:36" x14ac:dyDescent="0.25">
      <c r="Z88" s="10" t="str">
        <f t="shared" si="16"/>
        <v/>
      </c>
      <c r="AA88" s="10" t="str">
        <f t="shared" si="17"/>
        <v/>
      </c>
      <c r="AB88" s="10" t="str">
        <f t="shared" si="18"/>
        <v/>
      </c>
      <c r="AC88" s="10" t="str">
        <f t="shared" si="19"/>
        <v/>
      </c>
      <c r="AD88" s="10" t="str">
        <f t="shared" si="20"/>
        <v/>
      </c>
      <c r="AE88" s="10" t="str">
        <f t="shared" si="21"/>
        <v/>
      </c>
      <c r="AF88" s="10" t="str">
        <f t="shared" si="22"/>
        <v/>
      </c>
      <c r="AG88" s="10" t="str">
        <f t="shared" si="23"/>
        <v/>
      </c>
      <c r="AH88" s="10" t="str">
        <f t="shared" si="24"/>
        <v/>
      </c>
      <c r="AI88" s="13" t="str">
        <f t="shared" si="25"/>
        <v/>
      </c>
      <c r="AJ88" s="11" t="e">
        <f t="shared" si="26"/>
        <v>#VALUE!</v>
      </c>
    </row>
    <row r="89" spans="26:36" x14ac:dyDescent="0.25">
      <c r="Z89" s="10" t="str">
        <f t="shared" si="16"/>
        <v/>
      </c>
      <c r="AA89" s="10" t="str">
        <f t="shared" si="17"/>
        <v/>
      </c>
      <c r="AB89" s="10" t="str">
        <f t="shared" si="18"/>
        <v/>
      </c>
      <c r="AC89" s="10" t="str">
        <f t="shared" si="19"/>
        <v/>
      </c>
      <c r="AD89" s="10" t="str">
        <f t="shared" si="20"/>
        <v/>
      </c>
      <c r="AE89" s="10" t="str">
        <f t="shared" si="21"/>
        <v/>
      </c>
      <c r="AF89" s="10" t="str">
        <f t="shared" si="22"/>
        <v/>
      </c>
      <c r="AG89" s="10" t="str">
        <f t="shared" si="23"/>
        <v/>
      </c>
      <c r="AH89" s="10" t="str">
        <f t="shared" si="24"/>
        <v/>
      </c>
      <c r="AI89" s="13" t="str">
        <f t="shared" si="25"/>
        <v/>
      </c>
      <c r="AJ89" s="11" t="e">
        <f t="shared" si="26"/>
        <v>#VALUE!</v>
      </c>
    </row>
    <row r="90" spans="26:36" x14ac:dyDescent="0.25">
      <c r="Z90" s="10" t="str">
        <f t="shared" si="16"/>
        <v/>
      </c>
      <c r="AA90" s="10" t="str">
        <f t="shared" si="17"/>
        <v/>
      </c>
      <c r="AB90" s="10" t="str">
        <f t="shared" si="18"/>
        <v/>
      </c>
      <c r="AC90" s="10" t="str">
        <f t="shared" si="19"/>
        <v/>
      </c>
      <c r="AD90" s="10" t="str">
        <f t="shared" si="20"/>
        <v/>
      </c>
      <c r="AE90" s="10" t="str">
        <f t="shared" si="21"/>
        <v/>
      </c>
      <c r="AF90" s="10" t="str">
        <f t="shared" si="22"/>
        <v/>
      </c>
      <c r="AG90" s="10" t="str">
        <f t="shared" si="23"/>
        <v/>
      </c>
      <c r="AH90" s="10" t="str">
        <f t="shared" si="24"/>
        <v/>
      </c>
      <c r="AI90" s="13" t="str">
        <f t="shared" si="25"/>
        <v/>
      </c>
      <c r="AJ90" s="11" t="e">
        <f t="shared" si="26"/>
        <v>#VALUE!</v>
      </c>
    </row>
    <row r="91" spans="26:36" x14ac:dyDescent="0.25">
      <c r="Z91" s="10" t="str">
        <f t="shared" si="16"/>
        <v/>
      </c>
      <c r="AA91" s="10" t="str">
        <f t="shared" si="17"/>
        <v/>
      </c>
      <c r="AB91" s="10" t="str">
        <f t="shared" si="18"/>
        <v/>
      </c>
      <c r="AC91" s="10" t="str">
        <f t="shared" si="19"/>
        <v/>
      </c>
      <c r="AD91" s="10" t="str">
        <f t="shared" si="20"/>
        <v/>
      </c>
      <c r="AE91" s="10" t="str">
        <f t="shared" si="21"/>
        <v/>
      </c>
      <c r="AF91" s="10" t="str">
        <f t="shared" si="22"/>
        <v/>
      </c>
      <c r="AG91" s="10" t="str">
        <f t="shared" si="23"/>
        <v/>
      </c>
      <c r="AH91" s="10" t="str">
        <f t="shared" si="24"/>
        <v/>
      </c>
      <c r="AI91" s="13" t="str">
        <f t="shared" si="25"/>
        <v/>
      </c>
      <c r="AJ91" s="11" t="e">
        <f t="shared" si="26"/>
        <v>#VALUE!</v>
      </c>
    </row>
  </sheetData>
  <mergeCells count="6">
    <mergeCell ref="A16:B16"/>
    <mergeCell ref="A6:B7"/>
    <mergeCell ref="C6:G6"/>
    <mergeCell ref="H6:H7"/>
    <mergeCell ref="I6:J6"/>
    <mergeCell ref="I7:J7"/>
  </mergeCells>
  <conditionalFormatting sqref="L20 L22 L24 L26 L28 L30 L32 L34 L36">
    <cfRule type="cellIs" dxfId="4" priority="3" operator="greaterThan">
      <formula>100</formula>
    </cfRule>
  </conditionalFormatting>
  <conditionalFormatting sqref="L19 L21 L23 L25 L27 L29 L31 L33 L35 L37">
    <cfRule type="cellIs" dxfId="3" priority="2" operator="greaterThan">
      <formula>100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J77"/>
  <sheetViews>
    <sheetView zoomScale="90" zoomScaleNormal="90" workbookViewId="0">
      <selection activeCell="A18" sqref="A18"/>
    </sheetView>
  </sheetViews>
  <sheetFormatPr defaultRowHeight="15" x14ac:dyDescent="0.25"/>
  <cols>
    <col min="1" max="1" width="5.5703125" customWidth="1"/>
    <col min="2" max="2" width="8.140625" bestFit="1" customWidth="1"/>
    <col min="3" max="3" width="15.7109375" customWidth="1"/>
    <col min="4" max="4" width="13.85546875" customWidth="1"/>
    <col min="5" max="5" width="15.140625" customWidth="1"/>
    <col min="6" max="6" width="14.5703125" customWidth="1"/>
    <col min="7" max="7" width="28.42578125" customWidth="1"/>
    <col min="8" max="8" width="29.28515625" bestFit="1" customWidth="1"/>
    <col min="9" max="9" width="7.140625" customWidth="1"/>
    <col min="10" max="10" width="8.28515625" customWidth="1"/>
    <col min="11" max="11" width="8.5703125" bestFit="1" customWidth="1"/>
    <col min="12" max="13" width="7.7109375" bestFit="1" customWidth="1"/>
    <col min="14" max="14" width="12" customWidth="1"/>
  </cols>
  <sheetData>
    <row r="6" spans="1:36" ht="15" customHeight="1" x14ac:dyDescent="0.25">
      <c r="A6" s="31"/>
      <c r="B6" s="32"/>
      <c r="C6" s="29" t="s">
        <v>14</v>
      </c>
      <c r="D6" s="35"/>
      <c r="E6" s="35"/>
      <c r="F6" s="35"/>
      <c r="G6" s="30"/>
      <c r="H6" s="36" t="s">
        <v>15</v>
      </c>
      <c r="I6" s="38" t="s">
        <v>16</v>
      </c>
      <c r="J6" s="39"/>
    </row>
    <row r="7" spans="1:36" ht="15" customHeight="1" x14ac:dyDescent="0.25">
      <c r="A7" s="33"/>
      <c r="B7" s="34"/>
      <c r="C7" s="14" t="s">
        <v>17</v>
      </c>
      <c r="D7" s="14" t="s">
        <v>18</v>
      </c>
      <c r="E7" s="14" t="s">
        <v>19</v>
      </c>
      <c r="F7" s="14" t="s">
        <v>20</v>
      </c>
      <c r="G7" s="14" t="s">
        <v>21</v>
      </c>
      <c r="H7" s="37"/>
      <c r="I7" s="40" t="s">
        <v>22</v>
      </c>
      <c r="J7" s="41"/>
    </row>
    <row r="8" spans="1:36" x14ac:dyDescent="0.25">
      <c r="A8" s="15">
        <v>4</v>
      </c>
      <c r="B8" s="16" t="s">
        <v>23</v>
      </c>
      <c r="C8" s="17">
        <f>COUNTIF(J19:J928,4)</f>
        <v>0</v>
      </c>
      <c r="D8" s="17">
        <f>COUNTIF($Z$19:$Z$928,5)</f>
        <v>0</v>
      </c>
      <c r="E8" s="17">
        <f>COUNTIF($Z$19:$Z$928,104)</f>
        <v>0</v>
      </c>
      <c r="F8" s="17">
        <f>SUM(D8:E8)</f>
        <v>0</v>
      </c>
      <c r="G8" s="15">
        <f t="shared" ref="G8:G15" si="0">C8-D8-E8</f>
        <v>0</v>
      </c>
      <c r="H8" s="17"/>
      <c r="I8" s="18"/>
      <c r="J8" s="19">
        <f t="shared" ref="J8:J15" si="1">ROUND(IF(C8=0,0,(IF(AND(C8&lt;=2,C8&gt;0),1,C8*0.45))),0)</f>
        <v>0</v>
      </c>
      <c r="Z8" s="10"/>
      <c r="AA8" s="10"/>
      <c r="AB8" s="10"/>
      <c r="AC8" s="10"/>
      <c r="AD8" s="10"/>
      <c r="AE8" s="10"/>
      <c r="AF8" s="10"/>
      <c r="AG8" s="10"/>
      <c r="AH8" s="11"/>
      <c r="AI8" s="11">
        <f>I8+1-1</f>
        <v>0</v>
      </c>
      <c r="AJ8" s="11">
        <f>J8+1-1</f>
        <v>0</v>
      </c>
    </row>
    <row r="9" spans="1:36" x14ac:dyDescent="0.25">
      <c r="A9" s="15">
        <v>5</v>
      </c>
      <c r="B9" s="16" t="s">
        <v>23</v>
      </c>
      <c r="C9" s="17">
        <f>COUNTIF(J19:J929,5)</f>
        <v>0</v>
      </c>
      <c r="D9" s="17">
        <f>COUNTIF($Z$19:$Z$928,6)</f>
        <v>0</v>
      </c>
      <c r="E9" s="17">
        <f>COUNTIF($Z$19:$Z$928,105)</f>
        <v>0</v>
      </c>
      <c r="F9" s="17">
        <f t="shared" ref="F9:F16" si="2">SUM(D9:E9)</f>
        <v>0</v>
      </c>
      <c r="G9" s="15">
        <f t="shared" si="0"/>
        <v>0</v>
      </c>
      <c r="H9" s="20"/>
      <c r="I9" s="18"/>
      <c r="J9" s="19">
        <f t="shared" si="1"/>
        <v>0</v>
      </c>
      <c r="Z9" s="10"/>
      <c r="AA9" s="10"/>
      <c r="AB9" s="10"/>
      <c r="AC9" s="10"/>
      <c r="AD9" s="10"/>
      <c r="AE9" s="10"/>
      <c r="AF9" s="10"/>
      <c r="AG9" s="10"/>
      <c r="AH9" s="11"/>
      <c r="AI9" s="11">
        <f t="shared" ref="AI9:AJ15" si="3">I9+1-1</f>
        <v>0</v>
      </c>
      <c r="AJ9" s="11">
        <f t="shared" si="3"/>
        <v>0</v>
      </c>
    </row>
    <row r="10" spans="1:36" x14ac:dyDescent="0.25">
      <c r="A10" s="15">
        <v>6</v>
      </c>
      <c r="B10" s="16" t="s">
        <v>23</v>
      </c>
      <c r="C10" s="17">
        <f>COUNTIF(J19:J930,6)</f>
        <v>0</v>
      </c>
      <c r="D10" s="17">
        <f>COUNTIF($Z$19:$Z$928,7)</f>
        <v>0</v>
      </c>
      <c r="E10" s="17">
        <f>COUNTIF($Z$19:$Z$928,106)</f>
        <v>0</v>
      </c>
      <c r="F10" s="17">
        <f t="shared" si="2"/>
        <v>0</v>
      </c>
      <c r="G10" s="15">
        <f t="shared" si="0"/>
        <v>0</v>
      </c>
      <c r="H10" s="21"/>
      <c r="I10" s="22"/>
      <c r="J10" s="19">
        <f t="shared" si="1"/>
        <v>0</v>
      </c>
      <c r="Z10" s="10"/>
      <c r="AA10" s="10"/>
      <c r="AB10" s="10"/>
      <c r="AC10" s="10"/>
      <c r="AD10" s="10"/>
      <c r="AE10" s="10"/>
      <c r="AF10" s="10"/>
      <c r="AG10" s="10"/>
      <c r="AH10" s="11"/>
      <c r="AI10" s="11">
        <f t="shared" si="3"/>
        <v>0</v>
      </c>
      <c r="AJ10" s="11">
        <f t="shared" si="3"/>
        <v>0</v>
      </c>
    </row>
    <row r="11" spans="1:36" x14ac:dyDescent="0.25">
      <c r="A11" s="15">
        <v>7</v>
      </c>
      <c r="B11" s="16" t="s">
        <v>23</v>
      </c>
      <c r="C11" s="17">
        <f>COUNTIF(J19:J931,7)</f>
        <v>0</v>
      </c>
      <c r="D11" s="17">
        <f>COUNTIF($Z$19:$Z$928,8)</f>
        <v>0</v>
      </c>
      <c r="E11" s="17">
        <f>COUNTIF($Z$19:$Z$928,107)</f>
        <v>0</v>
      </c>
      <c r="F11" s="17">
        <f t="shared" si="2"/>
        <v>0</v>
      </c>
      <c r="G11" s="15">
        <f t="shared" si="0"/>
        <v>0</v>
      </c>
      <c r="H11" s="21"/>
      <c r="I11" s="22"/>
      <c r="J11" s="19">
        <f t="shared" si="1"/>
        <v>0</v>
      </c>
      <c r="Z11" s="10"/>
      <c r="AA11" s="10"/>
      <c r="AB11" s="10"/>
      <c r="AC11" s="10"/>
      <c r="AD11" s="10"/>
      <c r="AE11" s="10"/>
      <c r="AF11" s="10"/>
      <c r="AG11" s="10"/>
      <c r="AH11" s="11"/>
      <c r="AI11" s="11">
        <f t="shared" si="3"/>
        <v>0</v>
      </c>
      <c r="AJ11" s="11">
        <f t="shared" si="3"/>
        <v>0</v>
      </c>
    </row>
    <row r="12" spans="1:36" x14ac:dyDescent="0.25">
      <c r="A12" s="15">
        <v>8</v>
      </c>
      <c r="B12" s="16" t="s">
        <v>23</v>
      </c>
      <c r="C12" s="17">
        <f>COUNTIF(J19:J932,8)</f>
        <v>0</v>
      </c>
      <c r="D12" s="17">
        <f>COUNTIF($Z$19:$Z$928,9)</f>
        <v>0</v>
      </c>
      <c r="E12" s="17">
        <f>COUNTIF($Z$19:$Z$928,108)</f>
        <v>0</v>
      </c>
      <c r="F12" s="17">
        <f t="shared" si="2"/>
        <v>0</v>
      </c>
      <c r="G12" s="15">
        <f t="shared" si="0"/>
        <v>0</v>
      </c>
      <c r="H12" s="21"/>
      <c r="I12" s="22"/>
      <c r="J12" s="19">
        <f t="shared" si="1"/>
        <v>0</v>
      </c>
      <c r="Z12" s="10"/>
      <c r="AA12" s="10"/>
      <c r="AB12" s="10"/>
      <c r="AC12" s="10"/>
      <c r="AD12" s="10"/>
      <c r="AE12" s="10"/>
      <c r="AF12" s="10"/>
      <c r="AG12" s="10"/>
      <c r="AH12" s="11"/>
      <c r="AI12" s="11">
        <f t="shared" si="3"/>
        <v>0</v>
      </c>
      <c r="AJ12" s="11">
        <f t="shared" si="3"/>
        <v>0</v>
      </c>
    </row>
    <row r="13" spans="1:36" x14ac:dyDescent="0.25">
      <c r="A13" s="15">
        <v>9</v>
      </c>
      <c r="B13" s="16" t="s">
        <v>23</v>
      </c>
      <c r="C13" s="17">
        <f>COUNTIF(J19:J933,9)</f>
        <v>0</v>
      </c>
      <c r="D13" s="17">
        <f>COUNTIF($Z$19:$Z$928,10)</f>
        <v>0</v>
      </c>
      <c r="E13" s="17">
        <f>COUNTIF($Z$19:$Z$928,109)</f>
        <v>0</v>
      </c>
      <c r="F13" s="17">
        <f t="shared" si="2"/>
        <v>0</v>
      </c>
      <c r="G13" s="15">
        <f t="shared" si="0"/>
        <v>0</v>
      </c>
      <c r="H13" s="21"/>
      <c r="I13" s="22"/>
      <c r="J13" s="19">
        <f t="shared" si="1"/>
        <v>0</v>
      </c>
      <c r="Z13" s="10"/>
      <c r="AA13" s="10"/>
      <c r="AB13" s="10"/>
      <c r="AC13" s="10"/>
      <c r="AD13" s="10"/>
      <c r="AE13" s="10"/>
      <c r="AF13" s="10"/>
      <c r="AG13" s="10"/>
      <c r="AH13" s="11"/>
      <c r="AI13" s="11">
        <f t="shared" si="3"/>
        <v>0</v>
      </c>
      <c r="AJ13" s="11">
        <f t="shared" si="3"/>
        <v>0</v>
      </c>
    </row>
    <row r="14" spans="1:36" x14ac:dyDescent="0.25">
      <c r="A14" s="15">
        <v>10</v>
      </c>
      <c r="B14" s="16" t="s">
        <v>23</v>
      </c>
      <c r="C14" s="17">
        <f>COUNTIF(J19:J934,10)</f>
        <v>59</v>
      </c>
      <c r="D14" s="17">
        <f>COUNTIF($Z$19:$Z$928,11)</f>
        <v>3</v>
      </c>
      <c r="E14" s="17">
        <f>COUNTIF($Z$19:$Z$928,110)</f>
        <v>5</v>
      </c>
      <c r="F14" s="17">
        <f t="shared" si="2"/>
        <v>8</v>
      </c>
      <c r="G14" s="15">
        <f t="shared" si="0"/>
        <v>51</v>
      </c>
      <c r="H14" s="21">
        <v>40</v>
      </c>
      <c r="I14" s="22"/>
      <c r="J14" s="19">
        <f t="shared" si="1"/>
        <v>27</v>
      </c>
      <c r="Z14" s="10"/>
      <c r="AA14" s="10"/>
      <c r="AB14" s="10"/>
      <c r="AC14" s="10"/>
      <c r="AD14" s="10"/>
      <c r="AE14" s="10"/>
      <c r="AF14" s="10"/>
      <c r="AG14" s="10"/>
      <c r="AH14" s="11"/>
      <c r="AI14" s="11">
        <f t="shared" si="3"/>
        <v>0</v>
      </c>
      <c r="AJ14" s="11">
        <f t="shared" si="3"/>
        <v>27</v>
      </c>
    </row>
    <row r="15" spans="1:36" x14ac:dyDescent="0.25">
      <c r="A15" s="15">
        <v>11</v>
      </c>
      <c r="B15" s="16" t="s">
        <v>23</v>
      </c>
      <c r="C15" s="17">
        <f>COUNTIF(J19:J935,11)</f>
        <v>0</v>
      </c>
      <c r="D15" s="17">
        <f>COUNTIF($Z$19:$Z$928,12)</f>
        <v>0</v>
      </c>
      <c r="E15" s="17">
        <f>COUNTIF($Z$19:$Z$928,111)</f>
        <v>0</v>
      </c>
      <c r="F15" s="17">
        <f t="shared" si="2"/>
        <v>0</v>
      </c>
      <c r="G15" s="15">
        <f t="shared" si="0"/>
        <v>0</v>
      </c>
      <c r="H15" s="21"/>
      <c r="I15" s="22"/>
      <c r="J15" s="19">
        <f t="shared" si="1"/>
        <v>0</v>
      </c>
      <c r="Z15" s="10"/>
      <c r="AA15" s="10"/>
      <c r="AB15" s="10"/>
      <c r="AC15" s="10"/>
      <c r="AD15" s="10"/>
      <c r="AE15" s="10"/>
      <c r="AF15" s="10"/>
      <c r="AG15" s="10"/>
      <c r="AH15" s="11"/>
      <c r="AI15" s="11">
        <f t="shared" si="3"/>
        <v>0</v>
      </c>
      <c r="AJ15" s="11">
        <f t="shared" si="3"/>
        <v>0</v>
      </c>
    </row>
    <row r="16" spans="1:36" x14ac:dyDescent="0.25">
      <c r="A16" s="29" t="s">
        <v>24</v>
      </c>
      <c r="B16" s="30"/>
      <c r="C16" s="17">
        <f>SUM(C8:C15)</f>
        <v>59</v>
      </c>
      <c r="D16" s="17">
        <f>COUNTIF($N$19:$N$22,"победитель")</f>
        <v>3</v>
      </c>
      <c r="E16" s="17">
        <f>COUNTIF($N$19:$N$22,"призер")</f>
        <v>1</v>
      </c>
      <c r="F16" s="17">
        <f t="shared" si="2"/>
        <v>4</v>
      </c>
      <c r="G16" s="23">
        <f>SUM(G8:G15)</f>
        <v>51</v>
      </c>
      <c r="H16" s="24"/>
      <c r="I16" s="25"/>
      <c r="J16" s="26">
        <f>SUM(J8:J15)</f>
        <v>27</v>
      </c>
      <c r="Z16" s="10"/>
      <c r="AA16" s="10"/>
      <c r="AB16" s="10"/>
      <c r="AC16" s="10"/>
      <c r="AD16" s="10"/>
      <c r="AE16" s="10"/>
      <c r="AF16" s="10"/>
      <c r="AG16" s="10"/>
      <c r="AH16" s="11"/>
      <c r="AI16" s="10"/>
      <c r="AJ16" s="10"/>
    </row>
    <row r="17" spans="1:36" x14ac:dyDescent="0.25">
      <c r="Z17" s="10"/>
      <c r="AA17" s="10"/>
      <c r="AB17" s="10"/>
      <c r="AC17" s="10"/>
      <c r="AD17" s="10"/>
      <c r="AE17" s="10"/>
      <c r="AF17" s="10"/>
      <c r="AG17" s="10"/>
      <c r="AH17" s="10"/>
      <c r="AI17" s="11"/>
      <c r="AJ17" s="10"/>
    </row>
    <row r="18" spans="1:36" ht="91.5" x14ac:dyDescent="0.25">
      <c r="A18" s="1" t="s">
        <v>0</v>
      </c>
      <c r="B18" s="1" t="s">
        <v>1</v>
      </c>
      <c r="C18" s="2" t="s">
        <v>2</v>
      </c>
      <c r="D18" s="2" t="s">
        <v>3</v>
      </c>
      <c r="E18" s="1" t="s">
        <v>4</v>
      </c>
      <c r="F18" s="1" t="s">
        <v>5</v>
      </c>
      <c r="G18" s="1" t="s">
        <v>6</v>
      </c>
      <c r="H18" s="1" t="s">
        <v>7</v>
      </c>
      <c r="I18" s="1" t="s">
        <v>8</v>
      </c>
      <c r="J18" s="3" t="s">
        <v>9</v>
      </c>
      <c r="K18" s="1" t="s">
        <v>10</v>
      </c>
      <c r="L18" s="1" t="s">
        <v>11</v>
      </c>
      <c r="M18" s="1" t="s">
        <v>12</v>
      </c>
      <c r="N18" s="1" t="s">
        <v>13</v>
      </c>
      <c r="Z18" s="10"/>
      <c r="AA18" s="10"/>
      <c r="AB18" s="10"/>
      <c r="AC18" s="10"/>
      <c r="AD18" s="10"/>
      <c r="AE18" s="10"/>
      <c r="AF18" s="10"/>
      <c r="AG18" s="10"/>
      <c r="AH18" s="10"/>
      <c r="AI18" s="12"/>
      <c r="AJ18" s="10"/>
    </row>
    <row r="19" spans="1:36" x14ac:dyDescent="0.25">
      <c r="A19" s="1">
        <v>1</v>
      </c>
      <c r="B19" s="4">
        <v>48</v>
      </c>
      <c r="C19" s="9" t="s">
        <v>205</v>
      </c>
      <c r="D19" s="9" t="s">
        <v>46</v>
      </c>
      <c r="E19" s="9" t="s">
        <v>85</v>
      </c>
      <c r="F19" s="9">
        <v>2532430970</v>
      </c>
      <c r="G19" s="9" t="s">
        <v>206</v>
      </c>
      <c r="H19" s="5"/>
      <c r="I19" s="6">
        <v>10</v>
      </c>
      <c r="J19" s="6">
        <v>10</v>
      </c>
      <c r="K19" s="9">
        <v>28</v>
      </c>
      <c r="L19" s="7">
        <f>K19*100/(IF(J19=$A$8,$H$8,IF(J19=$A$9,$H$9,IF(J19=$A$10,$H$10,IF(J19=$A$11,$H$11,IF(J19=$A$12,$H$12,IF(J19=$A$13,$H$13,IF(J19=$A$14,$H$14,$H$15))))))))</f>
        <v>70</v>
      </c>
      <c r="M19" s="8" t="str">
        <f>IF(J19=4,RANK(L19,$AA$19:$AA$403,0)+COUNTIF($AA$1:AA18,AA19),"")&amp;IF(J19=5,RANK(L19,$AB$19:$AB$403,0)+COUNTIF($AB$1:AB18,AB19),"")&amp;IF(J19=6,RANK(L19,$AC$19:$AC$403,0)+COUNTIF($AC$1:AC18,AC19),"")&amp;IF(J19=7,RANK(L19,$AD$19:$AD$403,0)+COUNTIF($AD$1:AD18,AD19),"")&amp;IF(J19=8,RANK(L19,$AE$19:$AE$403,0)+COUNTIF($AE$1:AE18,AE19),"")&amp;IF(J19=9,RANK(L19,$AF$19:$AF$403,0)+COUNTIF($AF$1:AF18,AF19),"")&amp;IF(J19=10,RANK(L19,$AG$19:$AG$403,0)+COUNTIF($AG$1:AG18,AG19),"")&amp;IF(J19=11,RANK(L19,$AH$19:$AH$403,0)+COUNTIF($AH$1:AH18,AH19),"")</f>
        <v>1</v>
      </c>
      <c r="N19" s="9" t="s">
        <v>50</v>
      </c>
      <c r="Z19" s="10">
        <f>IF(N19="победитель",1+J19,IF(N19="призер",100+J19,""))</f>
        <v>11</v>
      </c>
      <c r="AA19" s="10" t="str">
        <f>IF(J19=4,L19,"")</f>
        <v/>
      </c>
      <c r="AB19" s="10" t="str">
        <f>IF(J19=5,L19,"")</f>
        <v/>
      </c>
      <c r="AC19" s="10" t="str">
        <f>IF(J19=6,L19,"")</f>
        <v/>
      </c>
      <c r="AD19" s="10" t="str">
        <f>IF(J19=7,L19,"")</f>
        <v/>
      </c>
      <c r="AE19" s="10" t="str">
        <f>IF(J19=8,L19,"")</f>
        <v/>
      </c>
      <c r="AF19" s="10" t="str">
        <f>IF(J19=9,L19,"")</f>
        <v/>
      </c>
      <c r="AG19" s="10">
        <f>IF(J19=10,L19,"")</f>
        <v>70</v>
      </c>
      <c r="AH19" s="10" t="str">
        <f>IF(J19=11,L19,"")</f>
        <v/>
      </c>
      <c r="AI19" s="13" t="str">
        <f>IF(J19=4,RANK(L19,$AA$19:$AA$403,0),"")&amp;IF(J19=5,RANK(L19,$AB$19:$AB$403,0),"")&amp;IF(J19=6,RANK(L19,$AC$19:$AC$403,0),"")&amp;IF(J19=7,RANK(L19,$AD$19:$AD$403,0),"")&amp;IF(J19=8,RANK(L19,$AE$19:$AE$403,0),"")&amp;IF(J19=9,RANK(L19,$AF$19:$AF$403,0),"")&amp;IF(J19=10,RANK(L19,$AG$19:$AG$403,0),"")&amp;IF(J19=11,RANK(L19,$AH$19:$AH$403,0),"")</f>
        <v>1</v>
      </c>
      <c r="AJ19" s="11">
        <f>AI19+1-1</f>
        <v>1</v>
      </c>
    </row>
    <row r="20" spans="1:36" x14ac:dyDescent="0.25">
      <c r="A20" s="1">
        <v>2</v>
      </c>
      <c r="B20" s="4">
        <v>48</v>
      </c>
      <c r="C20" s="9" t="s">
        <v>207</v>
      </c>
      <c r="D20" s="9" t="s">
        <v>208</v>
      </c>
      <c r="E20" s="9" t="s">
        <v>90</v>
      </c>
      <c r="F20" s="9">
        <v>692840972</v>
      </c>
      <c r="G20" s="9" t="s">
        <v>28</v>
      </c>
      <c r="H20" s="27"/>
      <c r="I20" s="6">
        <v>10</v>
      </c>
      <c r="J20" s="6">
        <v>10</v>
      </c>
      <c r="K20" s="9">
        <v>21</v>
      </c>
      <c r="L20" s="7">
        <f>K20*100/(IF(J20=$A$8,$H$8,IF(J20=$A$9,$H$9,IF(J20=$A$10,$H$10,IF(J20=$A$11,$H$11,IF(J20=$A$12,$H$12,IF(J20=$A$13,$H$13,IF(J20=$A$14,$H$14,$H$15))))))))</f>
        <v>52.5</v>
      </c>
      <c r="M20" s="8" t="str">
        <f>IF(J20=4,RANK(L20,$AA$19:$AA$403,0)+COUNTIF($AA$1:AA19,AA20),"")&amp;IF(J20=5,RANK(L20,$AB$19:$AB$403,0)+COUNTIF($AB$1:AB19,AB20),"")&amp;IF(J20=6,RANK(L20,$AC$19:$AC$403,0)+COUNTIF($AC$1:AC19,AC20),"")&amp;IF(J20=7,RANK(L20,$AD$19:$AD$403,0)+COUNTIF($AD$1:AD19,AD20),"")&amp;IF(J20=8,RANK(L20,$AE$19:$AE$403,0)+COUNTIF($AE$1:AE19,AE20),"")&amp;IF(J20=9,RANK(L20,$AF$19:$AF$403,0)+COUNTIF($AF$1:AF19,AF20),"")&amp;IF(J20=10,RANK(L20,$AG$19:$AG$403,0)+COUNTIF($AG$1:AG19,AG20),"")&amp;IF(J20=11,RANK(L20,$AH$19:$AH$403,0)+COUNTIF($AH$1:AH19,AH20),"")</f>
        <v>2</v>
      </c>
      <c r="N20" s="9" t="s">
        <v>50</v>
      </c>
      <c r="Z20" s="10">
        <f t="shared" ref="Z20:Z77" si="4">IF(N20="победитель",1+J20,IF(N20="призер",100+J20,""))</f>
        <v>11</v>
      </c>
      <c r="AA20" s="10" t="str">
        <f t="shared" ref="AA20:AA77" si="5">IF(J20=4,L20,"")</f>
        <v/>
      </c>
      <c r="AB20" s="10" t="str">
        <f t="shared" ref="AB20:AB77" si="6">IF(J20=5,L20,"")</f>
        <v/>
      </c>
      <c r="AC20" s="10" t="str">
        <f t="shared" ref="AC20:AC77" si="7">IF(J20=6,L20,"")</f>
        <v/>
      </c>
      <c r="AD20" s="10" t="str">
        <f t="shared" ref="AD20:AD77" si="8">IF(J20=7,L20,"")</f>
        <v/>
      </c>
      <c r="AE20" s="10" t="str">
        <f t="shared" ref="AE20:AE77" si="9">IF(J20=8,L20,"")</f>
        <v/>
      </c>
      <c r="AF20" s="10" t="str">
        <f t="shared" ref="AF20:AF77" si="10">IF(J20=9,L20,"")</f>
        <v/>
      </c>
      <c r="AG20" s="10">
        <f t="shared" ref="AG20:AG77" si="11">IF(J20=10,L20,"")</f>
        <v>52.5</v>
      </c>
      <c r="AH20" s="10" t="str">
        <f t="shared" ref="AH20:AH77" si="12">IF(J20=11,L20,"")</f>
        <v/>
      </c>
      <c r="AI20" s="13" t="str">
        <f t="shared" ref="AI20:AI77" si="13">IF(J20=4,RANK(L20,$AA$19:$AA$403,0),"")&amp;IF(J20=5,RANK(L20,$AB$19:$AB$403,0),"")&amp;IF(J20=6,RANK(L20,$AC$19:$AC$403,0),"")&amp;IF(J20=7,RANK(L20,$AD$19:$AD$403,0),"")&amp;IF(J20=8,RANK(L20,$AE$19:$AE$403,0),"")&amp;IF(J20=9,RANK(L20,$AF$19:$AF$403,0),"")&amp;IF(J20=10,RANK(L20,$AG$19:$AG$403,0),"")&amp;IF(J20=11,RANK(L20,$AH$19:$AH$403,0),"")</f>
        <v>2</v>
      </c>
      <c r="AJ20" s="11">
        <f t="shared" ref="AJ20:AJ77" si="14">AI20+1-1</f>
        <v>2</v>
      </c>
    </row>
    <row r="21" spans="1:36" x14ac:dyDescent="0.25">
      <c r="A21" s="1">
        <v>3</v>
      </c>
      <c r="B21" s="4">
        <v>48</v>
      </c>
      <c r="C21" s="9" t="s">
        <v>209</v>
      </c>
      <c r="D21" s="9" t="s">
        <v>92</v>
      </c>
      <c r="E21" s="9" t="s">
        <v>103</v>
      </c>
      <c r="F21" s="9">
        <v>982779225</v>
      </c>
      <c r="G21" s="9" t="s">
        <v>33</v>
      </c>
      <c r="H21" s="27"/>
      <c r="I21" s="6">
        <v>10</v>
      </c>
      <c r="J21" s="6">
        <v>10</v>
      </c>
      <c r="K21" s="9">
        <v>21</v>
      </c>
      <c r="L21" s="7">
        <f t="shared" ref="L21:L77" si="15">K21*100/(IF(J21=$A$8,$H$8,IF(J21=$A$9,$H$9,IF(J21=$A$10,$H$10,IF(J21=$A$11,$H$11,IF(J21=$A$12,$H$12,IF(J21=$A$13,$H$13,IF(J21=$A$14,$H$14,$H$15))))))))</f>
        <v>52.5</v>
      </c>
      <c r="M21" s="8" t="str">
        <f>IF(J21=4,RANK(L21,$AA$19:$AA$403,0)+COUNTIF($AA$1:AA20,AA21),"")&amp;IF(J21=5,RANK(L21,$AB$19:$AB$403,0)+COUNTIF($AB$1:AB20,AB21),"")&amp;IF(J21=6,RANK(L21,$AC$19:$AC$403,0)+COUNTIF($AC$1:AC20,AC21),"")&amp;IF(J21=7,RANK(L21,$AD$19:$AD$403,0)+COUNTIF($AD$1:AD20,AD21),"")&amp;IF(J21=8,RANK(L21,$AE$19:$AE$403,0)+COUNTIF($AE$1:AE20,AE21),"")&amp;IF(J21=9,RANK(L21,$AF$19:$AF$403,0)+COUNTIF($AF$1:AF20,AF21),"")&amp;IF(J21=10,RANK(L21,$AG$19:$AG$403,0)+COUNTIF($AG$1:AG20,AG21),"")&amp;IF(J21=11,RANK(L21,$AH$19:$AH$403,0)+COUNTIF($AH$1:AH20,AH21),"")</f>
        <v>3</v>
      </c>
      <c r="N21" s="9" t="s">
        <v>50</v>
      </c>
      <c r="Z21" s="10">
        <f t="shared" si="4"/>
        <v>11</v>
      </c>
      <c r="AA21" s="10" t="str">
        <f t="shared" si="5"/>
        <v/>
      </c>
      <c r="AB21" s="10" t="str">
        <f t="shared" si="6"/>
        <v/>
      </c>
      <c r="AC21" s="10" t="str">
        <f t="shared" si="7"/>
        <v/>
      </c>
      <c r="AD21" s="10" t="str">
        <f t="shared" si="8"/>
        <v/>
      </c>
      <c r="AE21" s="10" t="str">
        <f t="shared" si="9"/>
        <v/>
      </c>
      <c r="AF21" s="10" t="str">
        <f t="shared" si="10"/>
        <v/>
      </c>
      <c r="AG21" s="10">
        <f t="shared" si="11"/>
        <v>52.5</v>
      </c>
      <c r="AH21" s="10" t="str">
        <f t="shared" si="12"/>
        <v/>
      </c>
      <c r="AI21" s="13" t="str">
        <f t="shared" si="13"/>
        <v>2</v>
      </c>
      <c r="AJ21" s="11">
        <f t="shared" si="14"/>
        <v>2</v>
      </c>
    </row>
    <row r="22" spans="1:36" x14ac:dyDescent="0.25">
      <c r="A22" s="1">
        <v>4</v>
      </c>
      <c r="B22" s="4">
        <v>48</v>
      </c>
      <c r="C22" s="9" t="s">
        <v>210</v>
      </c>
      <c r="D22" s="9" t="s">
        <v>35</v>
      </c>
      <c r="E22" s="9" t="s">
        <v>95</v>
      </c>
      <c r="F22" s="9">
        <v>2690059774</v>
      </c>
      <c r="G22" s="9" t="s">
        <v>33</v>
      </c>
      <c r="H22" s="27"/>
      <c r="I22" s="6">
        <v>10</v>
      </c>
      <c r="J22" s="6">
        <v>10</v>
      </c>
      <c r="K22" s="9">
        <v>20</v>
      </c>
      <c r="L22" s="7">
        <f t="shared" si="15"/>
        <v>50</v>
      </c>
      <c r="M22" s="8" t="str">
        <f>IF(J22=4,RANK(L22,$AA$19:$AA$403,0)+COUNTIF($AA$1:AA21,AA22),"")&amp;IF(J22=5,RANK(L22,$AB$19:$AB$403,0)+COUNTIF($AB$1:AB21,AB22),"")&amp;IF(J22=6,RANK(L22,$AC$19:$AC$403,0)+COUNTIF($AC$1:AC21,AC22),"")&amp;IF(J22=7,RANK(L22,$AD$19:$AD$403,0)+COUNTIF($AD$1:AD21,AD22),"")&amp;IF(J22=8,RANK(L22,$AE$19:$AE$403,0)+COUNTIF($AE$1:AE21,AE22),"")&amp;IF(J22=9,RANK(L22,$AF$19:$AF$403,0)+COUNTIF($AF$1:AF21,AF22),"")&amp;IF(J22=10,RANK(L22,$AG$19:$AG$403,0)+COUNTIF($AG$1:AG21,AG22),"")&amp;IF(J22=11,RANK(L22,$AH$19:$AH$403,0)+COUNTIF($AH$1:AH21,AH22),"")</f>
        <v>4</v>
      </c>
      <c r="N22" s="9" t="s">
        <v>171</v>
      </c>
      <c r="Z22" s="10">
        <f t="shared" si="4"/>
        <v>110</v>
      </c>
      <c r="AA22" s="10" t="str">
        <f t="shared" si="5"/>
        <v/>
      </c>
      <c r="AB22" s="10" t="str">
        <f t="shared" si="6"/>
        <v/>
      </c>
      <c r="AC22" s="10" t="str">
        <f t="shared" si="7"/>
        <v/>
      </c>
      <c r="AD22" s="10" t="str">
        <f t="shared" si="8"/>
        <v/>
      </c>
      <c r="AE22" s="10" t="str">
        <f t="shared" si="9"/>
        <v/>
      </c>
      <c r="AF22" s="10" t="str">
        <f t="shared" si="10"/>
        <v/>
      </c>
      <c r="AG22" s="10">
        <f t="shared" si="11"/>
        <v>50</v>
      </c>
      <c r="AH22" s="10" t="str">
        <f t="shared" si="12"/>
        <v/>
      </c>
      <c r="AI22" s="13" t="str">
        <f t="shared" si="13"/>
        <v>4</v>
      </c>
      <c r="AJ22" s="11">
        <f t="shared" si="14"/>
        <v>4</v>
      </c>
    </row>
    <row r="23" spans="1:36" x14ac:dyDescent="0.25">
      <c r="A23" s="1">
        <v>5</v>
      </c>
      <c r="B23" s="4">
        <v>48</v>
      </c>
      <c r="C23" s="9" t="s">
        <v>211</v>
      </c>
      <c r="D23" s="9" t="s">
        <v>212</v>
      </c>
      <c r="E23" s="9" t="s">
        <v>213</v>
      </c>
      <c r="F23" s="9">
        <v>1061948930</v>
      </c>
      <c r="G23" s="9" t="s">
        <v>33</v>
      </c>
      <c r="H23" s="27"/>
      <c r="I23" s="6">
        <v>10</v>
      </c>
      <c r="J23" s="6">
        <v>10</v>
      </c>
      <c r="K23" s="9">
        <v>20</v>
      </c>
      <c r="L23" s="7">
        <f t="shared" si="15"/>
        <v>50</v>
      </c>
      <c r="M23" s="8" t="str">
        <f>IF(J23=4,RANK(L23,$AA$19:$AA$403,0)+COUNTIF($AA$1:AA22,AA23),"")&amp;IF(J23=5,RANK(L23,$AB$19:$AB$403,0)+COUNTIF($AB$1:AB22,AB23),"")&amp;IF(J23=6,RANK(L23,$AC$19:$AC$403,0)+COUNTIF($AC$1:AC22,AC23),"")&amp;IF(J23=7,RANK(L23,$AD$19:$AD$403,0)+COUNTIF($AD$1:AD22,AD23),"")&amp;IF(J23=8,RANK(L23,$AE$19:$AE$403,0)+COUNTIF($AE$1:AE22,AE23),"")&amp;IF(J23=9,RANK(L23,$AF$19:$AF$403,0)+COUNTIF($AF$1:AF22,AF23),"")&amp;IF(J23=10,RANK(L23,$AG$19:$AG$403,0)+COUNTIF($AG$1:AG22,AG23),"")&amp;IF(J23=11,RANK(L23,$AH$19:$AH$403,0)+COUNTIF($AH$1:AH22,AH23),"")</f>
        <v>5</v>
      </c>
      <c r="N23" s="9" t="s">
        <v>171</v>
      </c>
      <c r="Z23" s="10">
        <f t="shared" si="4"/>
        <v>110</v>
      </c>
      <c r="AA23" s="10" t="str">
        <f t="shared" si="5"/>
        <v/>
      </c>
      <c r="AB23" s="10" t="str">
        <f t="shared" si="6"/>
        <v/>
      </c>
      <c r="AC23" s="10" t="str">
        <f t="shared" si="7"/>
        <v/>
      </c>
      <c r="AD23" s="10" t="str">
        <f t="shared" si="8"/>
        <v/>
      </c>
      <c r="AE23" s="10" t="str">
        <f t="shared" si="9"/>
        <v/>
      </c>
      <c r="AF23" s="10" t="str">
        <f t="shared" si="10"/>
        <v/>
      </c>
      <c r="AG23" s="10">
        <f t="shared" si="11"/>
        <v>50</v>
      </c>
      <c r="AH23" s="10" t="str">
        <f t="shared" si="12"/>
        <v/>
      </c>
      <c r="AI23" s="13" t="str">
        <f t="shared" si="13"/>
        <v>4</v>
      </c>
      <c r="AJ23" s="11">
        <f t="shared" si="14"/>
        <v>4</v>
      </c>
    </row>
    <row r="24" spans="1:36" x14ac:dyDescent="0.25">
      <c r="A24" s="1">
        <v>6</v>
      </c>
      <c r="B24" s="4">
        <v>48</v>
      </c>
      <c r="C24" s="9" t="s">
        <v>214</v>
      </c>
      <c r="D24" s="9" t="s">
        <v>92</v>
      </c>
      <c r="E24" s="9" t="s">
        <v>198</v>
      </c>
      <c r="F24" s="9">
        <v>1327954573</v>
      </c>
      <c r="G24" s="9" t="s">
        <v>33</v>
      </c>
      <c r="H24" s="27"/>
      <c r="I24" s="6">
        <v>10</v>
      </c>
      <c r="J24" s="6">
        <v>10</v>
      </c>
      <c r="K24" s="9">
        <v>20</v>
      </c>
      <c r="L24" s="7">
        <f t="shared" si="15"/>
        <v>50</v>
      </c>
      <c r="M24" s="8" t="str">
        <f>IF(J24=4,RANK(L24,$AA$19:$AA$403,0)+COUNTIF($AA$1:AA23,AA24),"")&amp;IF(J24=5,RANK(L24,$AB$19:$AB$403,0)+COUNTIF($AB$1:AB23,AB24),"")&amp;IF(J24=6,RANK(L24,$AC$19:$AC$403,0)+COUNTIF($AC$1:AC23,AC24),"")&amp;IF(J24=7,RANK(L24,$AD$19:$AD$403,0)+COUNTIF($AD$1:AD23,AD24),"")&amp;IF(J24=8,RANK(L24,$AE$19:$AE$403,0)+COUNTIF($AE$1:AE23,AE24),"")&amp;IF(J24=9,RANK(L24,$AF$19:$AF$403,0)+COUNTIF($AF$1:AF23,AF24),"")&amp;IF(J24=10,RANK(L24,$AG$19:$AG$403,0)+COUNTIF($AG$1:AG23,AG24),"")&amp;IF(J24=11,RANK(L24,$AH$19:$AH$403,0)+COUNTIF($AH$1:AH23,AH24),"")</f>
        <v>6</v>
      </c>
      <c r="N24" s="9" t="s">
        <v>171</v>
      </c>
      <c r="Z24" s="10">
        <f t="shared" si="4"/>
        <v>110</v>
      </c>
      <c r="AA24" s="10" t="str">
        <f t="shared" si="5"/>
        <v/>
      </c>
      <c r="AB24" s="10" t="str">
        <f t="shared" si="6"/>
        <v/>
      </c>
      <c r="AC24" s="10" t="str">
        <f t="shared" si="7"/>
        <v/>
      </c>
      <c r="AD24" s="10" t="str">
        <f t="shared" si="8"/>
        <v/>
      </c>
      <c r="AE24" s="10" t="str">
        <f t="shared" si="9"/>
        <v/>
      </c>
      <c r="AF24" s="10" t="str">
        <f t="shared" si="10"/>
        <v/>
      </c>
      <c r="AG24" s="10">
        <f t="shared" si="11"/>
        <v>50</v>
      </c>
      <c r="AH24" s="10" t="str">
        <f t="shared" si="12"/>
        <v/>
      </c>
      <c r="AI24" s="13" t="str">
        <f t="shared" si="13"/>
        <v>4</v>
      </c>
      <c r="AJ24" s="11">
        <f t="shared" si="14"/>
        <v>4</v>
      </c>
    </row>
    <row r="25" spans="1:36" x14ac:dyDescent="0.25">
      <c r="A25" s="1">
        <v>7</v>
      </c>
      <c r="B25" s="4">
        <v>48</v>
      </c>
      <c r="C25" s="9" t="s">
        <v>215</v>
      </c>
      <c r="D25" s="9" t="s">
        <v>152</v>
      </c>
      <c r="E25" s="9" t="s">
        <v>103</v>
      </c>
      <c r="F25" s="9">
        <v>3449597645</v>
      </c>
      <c r="G25" s="9" t="s">
        <v>61</v>
      </c>
      <c r="H25" s="27"/>
      <c r="I25" s="6">
        <v>10</v>
      </c>
      <c r="J25" s="6">
        <v>10</v>
      </c>
      <c r="K25" s="9">
        <v>20</v>
      </c>
      <c r="L25" s="7">
        <f t="shared" si="15"/>
        <v>50</v>
      </c>
      <c r="M25" s="8" t="str">
        <f>IF(J25=4,RANK(L25,$AA$19:$AA$403,0)+COUNTIF($AA$1:AA24,AA25),"")&amp;IF(J25=5,RANK(L25,$AB$19:$AB$403,0)+COUNTIF($AB$1:AB24,AB25),"")&amp;IF(J25=6,RANK(L25,$AC$19:$AC$403,0)+COUNTIF($AC$1:AC24,AC25),"")&amp;IF(J25=7,RANK(L25,$AD$19:$AD$403,0)+COUNTIF($AD$1:AD24,AD25),"")&amp;IF(J25=8,RANK(L25,$AE$19:$AE$403,0)+COUNTIF($AE$1:AE24,AE25),"")&amp;IF(J25=9,RANK(L25,$AF$19:$AF$403,0)+COUNTIF($AF$1:AF24,AF25),"")&amp;IF(J25=10,RANK(L25,$AG$19:$AG$403,0)+COUNTIF($AG$1:AG24,AG25),"")&amp;IF(J25=11,RANK(L25,$AH$19:$AH$403,0)+COUNTIF($AH$1:AH24,AH25),"")</f>
        <v>7</v>
      </c>
      <c r="N25" s="9" t="s">
        <v>171</v>
      </c>
      <c r="Z25" s="10">
        <f t="shared" si="4"/>
        <v>110</v>
      </c>
      <c r="AA25" s="10" t="str">
        <f t="shared" si="5"/>
        <v/>
      </c>
      <c r="AB25" s="10" t="str">
        <f t="shared" si="6"/>
        <v/>
      </c>
      <c r="AC25" s="10" t="str">
        <f t="shared" si="7"/>
        <v/>
      </c>
      <c r="AD25" s="10" t="str">
        <f t="shared" si="8"/>
        <v/>
      </c>
      <c r="AE25" s="10" t="str">
        <f t="shared" si="9"/>
        <v/>
      </c>
      <c r="AF25" s="10" t="str">
        <f t="shared" si="10"/>
        <v/>
      </c>
      <c r="AG25" s="10">
        <f t="shared" si="11"/>
        <v>50</v>
      </c>
      <c r="AH25" s="10" t="str">
        <f t="shared" si="12"/>
        <v/>
      </c>
      <c r="AI25" s="13" t="str">
        <f t="shared" si="13"/>
        <v>4</v>
      </c>
      <c r="AJ25" s="11">
        <f t="shared" si="14"/>
        <v>4</v>
      </c>
    </row>
    <row r="26" spans="1:36" x14ac:dyDescent="0.25">
      <c r="A26" s="1">
        <v>8</v>
      </c>
      <c r="B26" s="4">
        <v>48</v>
      </c>
      <c r="C26" s="9" t="s">
        <v>216</v>
      </c>
      <c r="D26" s="9" t="s">
        <v>66</v>
      </c>
      <c r="E26" s="9" t="s">
        <v>70</v>
      </c>
      <c r="F26" s="9">
        <v>832013872</v>
      </c>
      <c r="G26" s="9" t="s">
        <v>33</v>
      </c>
      <c r="H26" s="27"/>
      <c r="I26" s="6">
        <v>10</v>
      </c>
      <c r="J26" s="6">
        <v>10</v>
      </c>
      <c r="K26" s="9">
        <v>20</v>
      </c>
      <c r="L26" s="7">
        <f t="shared" si="15"/>
        <v>50</v>
      </c>
      <c r="M26" s="8" t="str">
        <f>IF(J26=4,RANK(L26,$AA$19:$AA$403,0)+COUNTIF($AA$1:AA25,AA26),"")&amp;IF(J26=5,RANK(L26,$AB$19:$AB$403,0)+COUNTIF($AB$1:AB25,AB26),"")&amp;IF(J26=6,RANK(L26,$AC$19:$AC$403,0)+COUNTIF($AC$1:AC25,AC26),"")&amp;IF(J26=7,RANK(L26,$AD$19:$AD$403,0)+COUNTIF($AD$1:AD25,AD26),"")&amp;IF(J26=8,RANK(L26,$AE$19:$AE$403,0)+COUNTIF($AE$1:AE25,AE26),"")&amp;IF(J26=9,RANK(L26,$AF$19:$AF$403,0)+COUNTIF($AF$1:AF25,AF26),"")&amp;IF(J26=10,RANK(L26,$AG$19:$AG$403,0)+COUNTIF($AG$1:AG25,AG26),"")&amp;IF(J26=11,RANK(L26,$AH$19:$AH$403,0)+COUNTIF($AH$1:AH25,AH26),"")</f>
        <v>8</v>
      </c>
      <c r="N26" s="9" t="s">
        <v>171</v>
      </c>
      <c r="Z26" s="10">
        <f t="shared" si="4"/>
        <v>110</v>
      </c>
      <c r="AA26" s="10" t="str">
        <f t="shared" si="5"/>
        <v/>
      </c>
      <c r="AB26" s="10" t="str">
        <f t="shared" si="6"/>
        <v/>
      </c>
      <c r="AC26" s="10" t="str">
        <f t="shared" si="7"/>
        <v/>
      </c>
      <c r="AD26" s="10" t="str">
        <f t="shared" si="8"/>
        <v/>
      </c>
      <c r="AE26" s="10" t="str">
        <f t="shared" si="9"/>
        <v/>
      </c>
      <c r="AF26" s="10" t="str">
        <f t="shared" si="10"/>
        <v/>
      </c>
      <c r="AG26" s="10">
        <f t="shared" si="11"/>
        <v>50</v>
      </c>
      <c r="AH26" s="10" t="str">
        <f t="shared" si="12"/>
        <v/>
      </c>
      <c r="AI26" s="13" t="str">
        <f t="shared" si="13"/>
        <v>4</v>
      </c>
      <c r="AJ26" s="11">
        <f t="shared" si="14"/>
        <v>4</v>
      </c>
    </row>
    <row r="27" spans="1:36" x14ac:dyDescent="0.25">
      <c r="A27" s="1">
        <v>9</v>
      </c>
      <c r="B27" s="4">
        <v>48</v>
      </c>
      <c r="C27" s="9" t="s">
        <v>217</v>
      </c>
      <c r="D27" s="9" t="s">
        <v>41</v>
      </c>
      <c r="E27" s="9" t="s">
        <v>49</v>
      </c>
      <c r="F27" s="9">
        <v>3384897565</v>
      </c>
      <c r="G27" s="9" t="s">
        <v>33</v>
      </c>
      <c r="H27" s="27"/>
      <c r="I27" s="6">
        <v>10</v>
      </c>
      <c r="J27" s="6">
        <v>10</v>
      </c>
      <c r="K27" s="9">
        <v>18</v>
      </c>
      <c r="L27" s="7">
        <f t="shared" si="15"/>
        <v>45</v>
      </c>
      <c r="M27" s="8" t="str">
        <f>IF(J27=4,RANK(L27,$AA$19:$AA$403,0)+COUNTIF($AA$1:AA26,AA27),"")&amp;IF(J27=5,RANK(L27,$AB$19:$AB$403,0)+COUNTIF($AB$1:AB26,AB27),"")&amp;IF(J27=6,RANK(L27,$AC$19:$AC$403,0)+COUNTIF($AC$1:AC26,AC27),"")&amp;IF(J27=7,RANK(L27,$AD$19:$AD$403,0)+COUNTIF($AD$1:AD26,AD27),"")&amp;IF(J27=8,RANK(L27,$AE$19:$AE$403,0)+COUNTIF($AE$1:AE26,AE27),"")&amp;IF(J27=9,RANK(L27,$AF$19:$AF$403,0)+COUNTIF($AF$1:AF26,AF27),"")&amp;IF(J27=10,RANK(L27,$AG$19:$AG$403,0)+COUNTIF($AG$1:AG26,AG27),"")&amp;IF(J27=11,RANK(L27,$AH$19:$AH$403,0)+COUNTIF($AH$1:AH26,AH27),"")</f>
        <v>9</v>
      </c>
      <c r="N27" s="9" t="s">
        <v>51</v>
      </c>
      <c r="Z27" s="10" t="str">
        <f t="shared" si="4"/>
        <v/>
      </c>
      <c r="AA27" s="10" t="str">
        <f t="shared" si="5"/>
        <v/>
      </c>
      <c r="AB27" s="10" t="str">
        <f t="shared" si="6"/>
        <v/>
      </c>
      <c r="AC27" s="10" t="str">
        <f t="shared" si="7"/>
        <v/>
      </c>
      <c r="AD27" s="10" t="str">
        <f t="shared" si="8"/>
        <v/>
      </c>
      <c r="AE27" s="10" t="str">
        <f t="shared" si="9"/>
        <v/>
      </c>
      <c r="AF27" s="10" t="str">
        <f t="shared" si="10"/>
        <v/>
      </c>
      <c r="AG27" s="10">
        <f t="shared" si="11"/>
        <v>45</v>
      </c>
      <c r="AH27" s="10" t="str">
        <f t="shared" si="12"/>
        <v/>
      </c>
      <c r="AI27" s="13" t="str">
        <f t="shared" si="13"/>
        <v>9</v>
      </c>
      <c r="AJ27" s="11">
        <f t="shared" si="14"/>
        <v>9</v>
      </c>
    </row>
    <row r="28" spans="1:36" x14ac:dyDescent="0.25">
      <c r="A28" s="1">
        <v>10</v>
      </c>
      <c r="B28" s="4">
        <v>48</v>
      </c>
      <c r="C28" s="9" t="s">
        <v>218</v>
      </c>
      <c r="D28" s="9" t="s">
        <v>56</v>
      </c>
      <c r="E28" s="9" t="s">
        <v>95</v>
      </c>
      <c r="F28" s="9">
        <v>1562620764</v>
      </c>
      <c r="G28" s="9" t="s">
        <v>61</v>
      </c>
      <c r="H28" s="27"/>
      <c r="I28" s="6">
        <v>10</v>
      </c>
      <c r="J28" s="6">
        <v>10</v>
      </c>
      <c r="K28" s="9">
        <v>18</v>
      </c>
      <c r="L28" s="7">
        <f t="shared" si="15"/>
        <v>45</v>
      </c>
      <c r="M28" s="8" t="str">
        <f>IF(J28=4,RANK(L28,$AA$19:$AA$403,0)+COUNTIF($AA$1:AA27,AA28),"")&amp;IF(J28=5,RANK(L28,$AB$19:$AB$403,0)+COUNTIF($AB$1:AB27,AB28),"")&amp;IF(J28=6,RANK(L28,$AC$19:$AC$403,0)+COUNTIF($AC$1:AC27,AC28),"")&amp;IF(J28=7,RANK(L28,$AD$19:$AD$403,0)+COUNTIF($AD$1:AD27,AD28),"")&amp;IF(J28=8,RANK(L28,$AE$19:$AE$403,0)+COUNTIF($AE$1:AE27,AE28),"")&amp;IF(J28=9,RANK(L28,$AF$19:$AF$403,0)+COUNTIF($AF$1:AF27,AF28),"")&amp;IF(J28=10,RANK(L28,$AG$19:$AG$403,0)+COUNTIF($AG$1:AG27,AG28),"")&amp;IF(J28=11,RANK(L28,$AH$19:$AH$403,0)+COUNTIF($AH$1:AH27,AH28),"")</f>
        <v>10</v>
      </c>
      <c r="N28" s="9" t="s">
        <v>51</v>
      </c>
      <c r="Z28" s="10" t="str">
        <f t="shared" si="4"/>
        <v/>
      </c>
      <c r="AA28" s="10" t="str">
        <f t="shared" si="5"/>
        <v/>
      </c>
      <c r="AB28" s="10" t="str">
        <f t="shared" si="6"/>
        <v/>
      </c>
      <c r="AC28" s="10" t="str">
        <f t="shared" si="7"/>
        <v/>
      </c>
      <c r="AD28" s="10" t="str">
        <f t="shared" si="8"/>
        <v/>
      </c>
      <c r="AE28" s="10" t="str">
        <f t="shared" si="9"/>
        <v/>
      </c>
      <c r="AF28" s="10" t="str">
        <f t="shared" si="10"/>
        <v/>
      </c>
      <c r="AG28" s="10">
        <f t="shared" si="11"/>
        <v>45</v>
      </c>
      <c r="AH28" s="10" t="str">
        <f t="shared" si="12"/>
        <v/>
      </c>
      <c r="AI28" s="13" t="str">
        <f t="shared" si="13"/>
        <v>9</v>
      </c>
      <c r="AJ28" s="11">
        <f t="shared" si="14"/>
        <v>9</v>
      </c>
    </row>
    <row r="29" spans="1:36" x14ac:dyDescent="0.25">
      <c r="A29" s="1">
        <v>11</v>
      </c>
      <c r="B29" s="4">
        <v>48</v>
      </c>
      <c r="C29" s="9" t="s">
        <v>219</v>
      </c>
      <c r="D29" s="9" t="s">
        <v>38</v>
      </c>
      <c r="E29" s="9" t="s">
        <v>49</v>
      </c>
      <c r="F29" s="9">
        <v>2061685240</v>
      </c>
      <c r="G29" s="9" t="s">
        <v>33</v>
      </c>
      <c r="H29" s="27"/>
      <c r="I29" s="6">
        <v>10</v>
      </c>
      <c r="J29" s="6">
        <v>10</v>
      </c>
      <c r="K29" s="9">
        <v>17</v>
      </c>
      <c r="L29" s="7">
        <f t="shared" si="15"/>
        <v>42.5</v>
      </c>
      <c r="M29" s="8" t="str">
        <f>IF(J29=4,RANK(L29,$AA$19:$AA$403,0)+COUNTIF($AA$1:AA28,AA29),"")&amp;IF(J29=5,RANK(L29,$AB$19:$AB$403,0)+COUNTIF($AB$1:AB28,AB29),"")&amp;IF(J29=6,RANK(L29,$AC$19:$AC$403,0)+COUNTIF($AC$1:AC28,AC29),"")&amp;IF(J29=7,RANK(L29,$AD$19:$AD$403,0)+COUNTIF($AD$1:AD28,AD29),"")&amp;IF(J29=8,RANK(L29,$AE$19:$AE$403,0)+COUNTIF($AE$1:AE28,AE29),"")&amp;IF(J29=9,RANK(L29,$AF$19:$AF$403,0)+COUNTIF($AF$1:AF28,AF29),"")&amp;IF(J29=10,RANK(L29,$AG$19:$AG$403,0)+COUNTIF($AG$1:AG28,AG29),"")&amp;IF(J29=11,RANK(L29,$AH$19:$AH$403,0)+COUNTIF($AH$1:AH28,AH29),"")</f>
        <v>11</v>
      </c>
      <c r="N29" s="9" t="s">
        <v>51</v>
      </c>
      <c r="Z29" s="10" t="str">
        <f t="shared" si="4"/>
        <v/>
      </c>
      <c r="AA29" s="10" t="str">
        <f t="shared" si="5"/>
        <v/>
      </c>
      <c r="AB29" s="10" t="str">
        <f t="shared" si="6"/>
        <v/>
      </c>
      <c r="AC29" s="10" t="str">
        <f t="shared" si="7"/>
        <v/>
      </c>
      <c r="AD29" s="10" t="str">
        <f t="shared" si="8"/>
        <v/>
      </c>
      <c r="AE29" s="10" t="str">
        <f t="shared" si="9"/>
        <v/>
      </c>
      <c r="AF29" s="10" t="str">
        <f t="shared" si="10"/>
        <v/>
      </c>
      <c r="AG29" s="10">
        <f t="shared" si="11"/>
        <v>42.5</v>
      </c>
      <c r="AH29" s="10" t="str">
        <f t="shared" si="12"/>
        <v/>
      </c>
      <c r="AI29" s="13" t="str">
        <f t="shared" si="13"/>
        <v>11</v>
      </c>
      <c r="AJ29" s="11">
        <f t="shared" si="14"/>
        <v>11</v>
      </c>
    </row>
    <row r="30" spans="1:36" x14ac:dyDescent="0.25">
      <c r="A30" s="1">
        <v>12</v>
      </c>
      <c r="B30" s="4">
        <v>48</v>
      </c>
      <c r="C30" s="9" t="s">
        <v>220</v>
      </c>
      <c r="D30" s="9" t="s">
        <v>177</v>
      </c>
      <c r="E30" s="9" t="s">
        <v>103</v>
      </c>
      <c r="F30" s="9">
        <v>3510791982</v>
      </c>
      <c r="G30" s="9" t="s">
        <v>33</v>
      </c>
      <c r="H30" s="27"/>
      <c r="I30" s="6">
        <v>10</v>
      </c>
      <c r="J30" s="6">
        <v>10</v>
      </c>
      <c r="K30" s="9">
        <v>17</v>
      </c>
      <c r="L30" s="7">
        <f t="shared" si="15"/>
        <v>42.5</v>
      </c>
      <c r="M30" s="8" t="str">
        <f>IF(J30=4,RANK(L30,$AA$19:$AA$403,0)+COUNTIF($AA$1:AA29,AA30),"")&amp;IF(J30=5,RANK(L30,$AB$19:$AB$403,0)+COUNTIF($AB$1:AB29,AB30),"")&amp;IF(J30=6,RANK(L30,$AC$19:$AC$403,0)+COUNTIF($AC$1:AC29,AC30),"")&amp;IF(J30=7,RANK(L30,$AD$19:$AD$403,0)+COUNTIF($AD$1:AD29,AD30),"")&amp;IF(J30=8,RANK(L30,$AE$19:$AE$403,0)+COUNTIF($AE$1:AE29,AE30),"")&amp;IF(J30=9,RANK(L30,$AF$19:$AF$403,0)+COUNTIF($AF$1:AF29,AF30),"")&amp;IF(J30=10,RANK(L30,$AG$19:$AG$403,0)+COUNTIF($AG$1:AG29,AG30),"")&amp;IF(J30=11,RANK(L30,$AH$19:$AH$403,0)+COUNTIF($AH$1:AH29,AH30),"")</f>
        <v>12</v>
      </c>
      <c r="N30" s="9" t="s">
        <v>51</v>
      </c>
      <c r="Z30" s="10" t="str">
        <f t="shared" si="4"/>
        <v/>
      </c>
      <c r="AA30" s="10" t="str">
        <f t="shared" si="5"/>
        <v/>
      </c>
      <c r="AB30" s="10" t="str">
        <f t="shared" si="6"/>
        <v/>
      </c>
      <c r="AC30" s="10" t="str">
        <f t="shared" si="7"/>
        <v/>
      </c>
      <c r="AD30" s="10" t="str">
        <f t="shared" si="8"/>
        <v/>
      </c>
      <c r="AE30" s="10" t="str">
        <f t="shared" si="9"/>
        <v/>
      </c>
      <c r="AF30" s="10" t="str">
        <f t="shared" si="10"/>
        <v/>
      </c>
      <c r="AG30" s="10">
        <f t="shared" si="11"/>
        <v>42.5</v>
      </c>
      <c r="AH30" s="10" t="str">
        <f t="shared" si="12"/>
        <v/>
      </c>
      <c r="AI30" s="13" t="str">
        <f t="shared" si="13"/>
        <v>11</v>
      </c>
      <c r="AJ30" s="11">
        <f t="shared" si="14"/>
        <v>11</v>
      </c>
    </row>
    <row r="31" spans="1:36" x14ac:dyDescent="0.25">
      <c r="A31" s="1">
        <v>13</v>
      </c>
      <c r="B31" s="4">
        <v>48</v>
      </c>
      <c r="C31" s="9" t="s">
        <v>221</v>
      </c>
      <c r="D31" s="9" t="s">
        <v>222</v>
      </c>
      <c r="E31" s="9" t="s">
        <v>223</v>
      </c>
      <c r="F31" s="9">
        <v>3356637760</v>
      </c>
      <c r="G31" s="9" t="s">
        <v>33</v>
      </c>
      <c r="H31" s="27"/>
      <c r="I31" s="6">
        <v>10</v>
      </c>
      <c r="J31" s="6">
        <v>10</v>
      </c>
      <c r="K31" s="9">
        <v>16</v>
      </c>
      <c r="L31" s="7">
        <f t="shared" si="15"/>
        <v>40</v>
      </c>
      <c r="M31" s="8" t="str">
        <f>IF(J31=4,RANK(L31,$AA$19:$AA$403,0)+COUNTIF($AA$1:AA30,AA31),"")&amp;IF(J31=5,RANK(L31,$AB$19:$AB$403,0)+COUNTIF($AB$1:AB30,AB31),"")&amp;IF(J31=6,RANK(L31,$AC$19:$AC$403,0)+COUNTIF($AC$1:AC30,AC31),"")&amp;IF(J31=7,RANK(L31,$AD$19:$AD$403,0)+COUNTIF($AD$1:AD30,AD31),"")&amp;IF(J31=8,RANK(L31,$AE$19:$AE$403,0)+COUNTIF($AE$1:AE30,AE31),"")&amp;IF(J31=9,RANK(L31,$AF$19:$AF$403,0)+COUNTIF($AF$1:AF30,AF31),"")&amp;IF(J31=10,RANK(L31,$AG$19:$AG$403,0)+COUNTIF($AG$1:AG30,AG31),"")&amp;IF(J31=11,RANK(L31,$AH$19:$AH$403,0)+COUNTIF($AH$1:AH30,AH31),"")</f>
        <v>13</v>
      </c>
      <c r="N31" s="9" t="s">
        <v>51</v>
      </c>
      <c r="Z31" s="10" t="str">
        <f t="shared" si="4"/>
        <v/>
      </c>
      <c r="AA31" s="10" t="str">
        <f t="shared" si="5"/>
        <v/>
      </c>
      <c r="AB31" s="10" t="str">
        <f t="shared" si="6"/>
        <v/>
      </c>
      <c r="AC31" s="10" t="str">
        <f t="shared" si="7"/>
        <v/>
      </c>
      <c r="AD31" s="10" t="str">
        <f t="shared" si="8"/>
        <v/>
      </c>
      <c r="AE31" s="10" t="str">
        <f t="shared" si="9"/>
        <v/>
      </c>
      <c r="AF31" s="10" t="str">
        <f t="shared" si="10"/>
        <v/>
      </c>
      <c r="AG31" s="10">
        <f t="shared" si="11"/>
        <v>40</v>
      </c>
      <c r="AH31" s="10" t="str">
        <f t="shared" si="12"/>
        <v/>
      </c>
      <c r="AI31" s="13" t="str">
        <f t="shared" si="13"/>
        <v>13</v>
      </c>
      <c r="AJ31" s="11">
        <f t="shared" si="14"/>
        <v>13</v>
      </c>
    </row>
    <row r="32" spans="1:36" x14ac:dyDescent="0.25">
      <c r="A32" s="1">
        <v>14</v>
      </c>
      <c r="B32" s="4">
        <v>48</v>
      </c>
      <c r="C32" s="9" t="s">
        <v>224</v>
      </c>
      <c r="D32" s="9" t="s">
        <v>225</v>
      </c>
      <c r="E32" s="9" t="s">
        <v>42</v>
      </c>
      <c r="F32" s="9">
        <v>3187038786</v>
      </c>
      <c r="G32" s="9" t="s">
        <v>61</v>
      </c>
      <c r="H32" s="27"/>
      <c r="I32" s="6">
        <v>10</v>
      </c>
      <c r="J32" s="6">
        <v>10</v>
      </c>
      <c r="K32" s="9">
        <v>16</v>
      </c>
      <c r="L32" s="7">
        <f t="shared" si="15"/>
        <v>40</v>
      </c>
      <c r="M32" s="8" t="str">
        <f>IF(J32=4,RANK(L32,$AA$19:$AA$403,0)+COUNTIF($AA$1:AA31,AA32),"")&amp;IF(J32=5,RANK(L32,$AB$19:$AB$403,0)+COUNTIF($AB$1:AB31,AB32),"")&amp;IF(J32=6,RANK(L32,$AC$19:$AC$403,0)+COUNTIF($AC$1:AC31,AC32),"")&amp;IF(J32=7,RANK(L32,$AD$19:$AD$403,0)+COUNTIF($AD$1:AD31,AD32),"")&amp;IF(J32=8,RANK(L32,$AE$19:$AE$403,0)+COUNTIF($AE$1:AE31,AE32),"")&amp;IF(J32=9,RANK(L32,$AF$19:$AF$403,0)+COUNTIF($AF$1:AF31,AF32),"")&amp;IF(J32=10,RANK(L32,$AG$19:$AG$403,0)+COUNTIF($AG$1:AG31,AG32),"")&amp;IF(J32=11,RANK(L32,$AH$19:$AH$403,0)+COUNTIF($AH$1:AH31,AH32),"")</f>
        <v>14</v>
      </c>
      <c r="N32" s="9" t="s">
        <v>51</v>
      </c>
      <c r="Z32" s="10" t="str">
        <f t="shared" si="4"/>
        <v/>
      </c>
      <c r="AA32" s="10" t="str">
        <f t="shared" si="5"/>
        <v/>
      </c>
      <c r="AB32" s="10" t="str">
        <f t="shared" si="6"/>
        <v/>
      </c>
      <c r="AC32" s="10" t="str">
        <f t="shared" si="7"/>
        <v/>
      </c>
      <c r="AD32" s="10" t="str">
        <f t="shared" si="8"/>
        <v/>
      </c>
      <c r="AE32" s="10" t="str">
        <f t="shared" si="9"/>
        <v/>
      </c>
      <c r="AF32" s="10" t="str">
        <f t="shared" si="10"/>
        <v/>
      </c>
      <c r="AG32" s="10">
        <f t="shared" si="11"/>
        <v>40</v>
      </c>
      <c r="AH32" s="10" t="str">
        <f t="shared" si="12"/>
        <v/>
      </c>
      <c r="AI32" s="13" t="str">
        <f t="shared" si="13"/>
        <v>13</v>
      </c>
      <c r="AJ32" s="11">
        <f t="shared" si="14"/>
        <v>13</v>
      </c>
    </row>
    <row r="33" spans="1:36" x14ac:dyDescent="0.25">
      <c r="A33" s="1">
        <v>15</v>
      </c>
      <c r="B33" s="4">
        <v>48</v>
      </c>
      <c r="C33" s="9" t="s">
        <v>226</v>
      </c>
      <c r="D33" s="9" t="s">
        <v>121</v>
      </c>
      <c r="E33" s="9" t="s">
        <v>49</v>
      </c>
      <c r="F33" s="9">
        <v>3404819156</v>
      </c>
      <c r="G33" s="9" t="s">
        <v>61</v>
      </c>
      <c r="H33" s="27"/>
      <c r="I33" s="6">
        <v>10</v>
      </c>
      <c r="J33" s="6">
        <v>10</v>
      </c>
      <c r="K33" s="9">
        <v>16</v>
      </c>
      <c r="L33" s="7">
        <f t="shared" si="15"/>
        <v>40</v>
      </c>
      <c r="M33" s="8" t="str">
        <f>IF(J33=4,RANK(L33,$AA$19:$AA$403,0)+COUNTIF($AA$1:AA32,AA33),"")&amp;IF(J33=5,RANK(L33,$AB$19:$AB$403,0)+COUNTIF($AB$1:AB32,AB33),"")&amp;IF(J33=6,RANK(L33,$AC$19:$AC$403,0)+COUNTIF($AC$1:AC32,AC33),"")&amp;IF(J33=7,RANK(L33,$AD$19:$AD$403,0)+COUNTIF($AD$1:AD32,AD33),"")&amp;IF(J33=8,RANK(L33,$AE$19:$AE$403,0)+COUNTIF($AE$1:AE32,AE33),"")&amp;IF(J33=9,RANK(L33,$AF$19:$AF$403,0)+COUNTIF($AF$1:AF32,AF33),"")&amp;IF(J33=10,RANK(L33,$AG$19:$AG$403,0)+COUNTIF($AG$1:AG32,AG33),"")&amp;IF(J33=11,RANK(L33,$AH$19:$AH$403,0)+COUNTIF($AH$1:AH32,AH33),"")</f>
        <v>15</v>
      </c>
      <c r="N33" s="9" t="s">
        <v>51</v>
      </c>
      <c r="Z33" s="10" t="str">
        <f t="shared" si="4"/>
        <v/>
      </c>
      <c r="AA33" s="10" t="str">
        <f t="shared" si="5"/>
        <v/>
      </c>
      <c r="AB33" s="10" t="str">
        <f t="shared" si="6"/>
        <v/>
      </c>
      <c r="AC33" s="10" t="str">
        <f t="shared" si="7"/>
        <v/>
      </c>
      <c r="AD33" s="10" t="str">
        <f t="shared" si="8"/>
        <v/>
      </c>
      <c r="AE33" s="10" t="str">
        <f t="shared" si="9"/>
        <v/>
      </c>
      <c r="AF33" s="10" t="str">
        <f t="shared" si="10"/>
        <v/>
      </c>
      <c r="AG33" s="10">
        <f t="shared" si="11"/>
        <v>40</v>
      </c>
      <c r="AH33" s="10" t="str">
        <f t="shared" si="12"/>
        <v/>
      </c>
      <c r="AI33" s="13" t="str">
        <f t="shared" si="13"/>
        <v>13</v>
      </c>
      <c r="AJ33" s="11">
        <f t="shared" si="14"/>
        <v>13</v>
      </c>
    </row>
    <row r="34" spans="1:36" x14ac:dyDescent="0.25">
      <c r="A34" s="1">
        <v>16</v>
      </c>
      <c r="B34" s="4">
        <v>48</v>
      </c>
      <c r="C34" s="9" t="s">
        <v>227</v>
      </c>
      <c r="D34" s="9" t="s">
        <v>131</v>
      </c>
      <c r="E34" s="9" t="s">
        <v>228</v>
      </c>
      <c r="F34" s="9">
        <v>859812491</v>
      </c>
      <c r="G34" s="9" t="s">
        <v>61</v>
      </c>
      <c r="H34" s="27"/>
      <c r="I34" s="6">
        <v>10</v>
      </c>
      <c r="J34" s="6">
        <v>10</v>
      </c>
      <c r="K34" s="9">
        <v>15</v>
      </c>
      <c r="L34" s="7">
        <f t="shared" si="15"/>
        <v>37.5</v>
      </c>
      <c r="M34" s="8" t="str">
        <f>IF(J34=4,RANK(L34,$AA$19:$AA$403,0)+COUNTIF($AA$1:AA33,AA34),"")&amp;IF(J34=5,RANK(L34,$AB$19:$AB$403,0)+COUNTIF($AB$1:AB33,AB34),"")&amp;IF(J34=6,RANK(L34,$AC$19:$AC$403,0)+COUNTIF($AC$1:AC33,AC34),"")&amp;IF(J34=7,RANK(L34,$AD$19:$AD$403,0)+COUNTIF($AD$1:AD33,AD34),"")&amp;IF(J34=8,RANK(L34,$AE$19:$AE$403,0)+COUNTIF($AE$1:AE33,AE34),"")&amp;IF(J34=9,RANK(L34,$AF$19:$AF$403,0)+COUNTIF($AF$1:AF33,AF34),"")&amp;IF(J34=10,RANK(L34,$AG$19:$AG$403,0)+COUNTIF($AG$1:AG33,AG34),"")&amp;IF(J34=11,RANK(L34,$AH$19:$AH$403,0)+COUNTIF($AH$1:AH33,AH34),"")</f>
        <v>16</v>
      </c>
      <c r="N34" s="9" t="s">
        <v>51</v>
      </c>
      <c r="Z34" s="10" t="str">
        <f t="shared" si="4"/>
        <v/>
      </c>
      <c r="AA34" s="10" t="str">
        <f t="shared" si="5"/>
        <v/>
      </c>
      <c r="AB34" s="10" t="str">
        <f t="shared" si="6"/>
        <v/>
      </c>
      <c r="AC34" s="10" t="str">
        <f t="shared" si="7"/>
        <v/>
      </c>
      <c r="AD34" s="10" t="str">
        <f t="shared" si="8"/>
        <v/>
      </c>
      <c r="AE34" s="10" t="str">
        <f t="shared" si="9"/>
        <v/>
      </c>
      <c r="AF34" s="10" t="str">
        <f t="shared" si="10"/>
        <v/>
      </c>
      <c r="AG34" s="10">
        <f t="shared" si="11"/>
        <v>37.5</v>
      </c>
      <c r="AH34" s="10" t="str">
        <f t="shared" si="12"/>
        <v/>
      </c>
      <c r="AI34" s="13" t="str">
        <f t="shared" si="13"/>
        <v>16</v>
      </c>
      <c r="AJ34" s="11">
        <f t="shared" si="14"/>
        <v>16</v>
      </c>
    </row>
    <row r="35" spans="1:36" x14ac:dyDescent="0.25">
      <c r="A35" s="1">
        <v>17</v>
      </c>
      <c r="B35" s="4">
        <v>48</v>
      </c>
      <c r="C35" s="9" t="s">
        <v>229</v>
      </c>
      <c r="D35" s="9" t="s">
        <v>230</v>
      </c>
      <c r="E35" s="9" t="s">
        <v>39</v>
      </c>
      <c r="F35" s="9">
        <v>1470490046</v>
      </c>
      <c r="G35" s="9" t="s">
        <v>33</v>
      </c>
      <c r="H35" s="27"/>
      <c r="I35" s="6">
        <v>10</v>
      </c>
      <c r="J35" s="6">
        <v>10</v>
      </c>
      <c r="K35" s="9">
        <v>15</v>
      </c>
      <c r="L35" s="7">
        <f t="shared" si="15"/>
        <v>37.5</v>
      </c>
      <c r="M35" s="8" t="str">
        <f>IF(J35=4,RANK(L35,$AA$19:$AA$403,0)+COUNTIF($AA$1:AA34,AA35),"")&amp;IF(J35=5,RANK(L35,$AB$19:$AB$403,0)+COUNTIF($AB$1:AB34,AB35),"")&amp;IF(J35=6,RANK(L35,$AC$19:$AC$403,0)+COUNTIF($AC$1:AC34,AC35),"")&amp;IF(J35=7,RANK(L35,$AD$19:$AD$403,0)+COUNTIF($AD$1:AD34,AD35),"")&amp;IF(J35=8,RANK(L35,$AE$19:$AE$403,0)+COUNTIF($AE$1:AE34,AE35),"")&amp;IF(J35=9,RANK(L35,$AF$19:$AF$403,0)+COUNTIF($AF$1:AF34,AF35),"")&amp;IF(J35=10,RANK(L35,$AG$19:$AG$403,0)+COUNTIF($AG$1:AG34,AG35),"")&amp;IF(J35=11,RANK(L35,$AH$19:$AH$403,0)+COUNTIF($AH$1:AH34,AH35),"")</f>
        <v>17</v>
      </c>
      <c r="N35" s="9" t="s">
        <v>51</v>
      </c>
      <c r="Z35" s="10" t="str">
        <f t="shared" si="4"/>
        <v/>
      </c>
      <c r="AA35" s="10" t="str">
        <f t="shared" si="5"/>
        <v/>
      </c>
      <c r="AB35" s="10" t="str">
        <f t="shared" si="6"/>
        <v/>
      </c>
      <c r="AC35" s="10" t="str">
        <f t="shared" si="7"/>
        <v/>
      </c>
      <c r="AD35" s="10" t="str">
        <f t="shared" si="8"/>
        <v/>
      </c>
      <c r="AE35" s="10" t="str">
        <f t="shared" si="9"/>
        <v/>
      </c>
      <c r="AF35" s="10" t="str">
        <f t="shared" si="10"/>
        <v/>
      </c>
      <c r="AG35" s="10">
        <f t="shared" si="11"/>
        <v>37.5</v>
      </c>
      <c r="AH35" s="10" t="str">
        <f t="shared" si="12"/>
        <v/>
      </c>
      <c r="AI35" s="13" t="str">
        <f t="shared" si="13"/>
        <v>16</v>
      </c>
      <c r="AJ35" s="11">
        <f t="shared" si="14"/>
        <v>16</v>
      </c>
    </row>
    <row r="36" spans="1:36" x14ac:dyDescent="0.25">
      <c r="A36" s="1">
        <v>18</v>
      </c>
      <c r="B36" s="4">
        <v>48</v>
      </c>
      <c r="C36" s="9" t="s">
        <v>231</v>
      </c>
      <c r="D36" s="9" t="s">
        <v>232</v>
      </c>
      <c r="E36" s="9" t="s">
        <v>233</v>
      </c>
      <c r="F36" s="9">
        <v>2646638029</v>
      </c>
      <c r="G36" s="9" t="s">
        <v>28</v>
      </c>
      <c r="H36" s="27"/>
      <c r="I36" s="6">
        <v>10</v>
      </c>
      <c r="J36" s="6">
        <v>10</v>
      </c>
      <c r="K36" s="9">
        <v>15</v>
      </c>
      <c r="L36" s="7">
        <f t="shared" si="15"/>
        <v>37.5</v>
      </c>
      <c r="M36" s="8" t="str">
        <f>IF(J36=4,RANK(L36,$AA$19:$AA$403,0)+COUNTIF($AA$1:AA35,AA36),"")&amp;IF(J36=5,RANK(L36,$AB$19:$AB$403,0)+COUNTIF($AB$1:AB35,AB36),"")&amp;IF(J36=6,RANK(L36,$AC$19:$AC$403,0)+COUNTIF($AC$1:AC35,AC36),"")&amp;IF(J36=7,RANK(L36,$AD$19:$AD$403,0)+COUNTIF($AD$1:AD35,AD36),"")&amp;IF(J36=8,RANK(L36,$AE$19:$AE$403,0)+COUNTIF($AE$1:AE35,AE36),"")&amp;IF(J36=9,RANK(L36,$AF$19:$AF$403,0)+COUNTIF($AF$1:AF35,AF36),"")&amp;IF(J36=10,RANK(L36,$AG$19:$AG$403,0)+COUNTIF($AG$1:AG35,AG36),"")&amp;IF(J36=11,RANK(L36,$AH$19:$AH$403,0)+COUNTIF($AH$1:AH35,AH36),"")</f>
        <v>18</v>
      </c>
      <c r="N36" s="9" t="s">
        <v>51</v>
      </c>
      <c r="Z36" s="10" t="str">
        <f t="shared" si="4"/>
        <v/>
      </c>
      <c r="AA36" s="10" t="str">
        <f t="shared" si="5"/>
        <v/>
      </c>
      <c r="AB36" s="10" t="str">
        <f t="shared" si="6"/>
        <v/>
      </c>
      <c r="AC36" s="10" t="str">
        <f t="shared" si="7"/>
        <v/>
      </c>
      <c r="AD36" s="10" t="str">
        <f t="shared" si="8"/>
        <v/>
      </c>
      <c r="AE36" s="10" t="str">
        <f t="shared" si="9"/>
        <v/>
      </c>
      <c r="AF36" s="10" t="str">
        <f t="shared" si="10"/>
        <v/>
      </c>
      <c r="AG36" s="10">
        <f t="shared" si="11"/>
        <v>37.5</v>
      </c>
      <c r="AH36" s="10" t="str">
        <f t="shared" si="12"/>
        <v/>
      </c>
      <c r="AI36" s="13" t="str">
        <f t="shared" si="13"/>
        <v>16</v>
      </c>
      <c r="AJ36" s="11">
        <f t="shared" si="14"/>
        <v>16</v>
      </c>
    </row>
    <row r="37" spans="1:36" x14ac:dyDescent="0.25">
      <c r="A37" s="1">
        <v>19</v>
      </c>
      <c r="B37" s="4">
        <v>48</v>
      </c>
      <c r="C37" s="9" t="s">
        <v>234</v>
      </c>
      <c r="D37" s="9" t="s">
        <v>235</v>
      </c>
      <c r="E37" s="9" t="s">
        <v>194</v>
      </c>
      <c r="F37" s="9">
        <v>962485316</v>
      </c>
      <c r="G37" s="9" t="s">
        <v>33</v>
      </c>
      <c r="H37" s="27"/>
      <c r="I37" s="6">
        <v>10</v>
      </c>
      <c r="J37" s="6">
        <v>10</v>
      </c>
      <c r="K37" s="9">
        <v>13</v>
      </c>
      <c r="L37" s="7">
        <f t="shared" si="15"/>
        <v>32.5</v>
      </c>
      <c r="M37" s="8" t="str">
        <f>IF(J37=4,RANK(L37,$AA$19:$AA$403,0)+COUNTIF($AA$1:AA36,AA37),"")&amp;IF(J37=5,RANK(L37,$AB$19:$AB$403,0)+COUNTIF($AB$1:AB36,AB37),"")&amp;IF(J37=6,RANK(L37,$AC$19:$AC$403,0)+COUNTIF($AC$1:AC36,AC37),"")&amp;IF(J37=7,RANK(L37,$AD$19:$AD$403,0)+COUNTIF($AD$1:AD36,AD37),"")&amp;IF(J37=8,RANK(L37,$AE$19:$AE$403,0)+COUNTIF($AE$1:AE36,AE37),"")&amp;IF(J37=9,RANK(L37,$AF$19:$AF$403,0)+COUNTIF($AF$1:AF36,AF37),"")&amp;IF(J37=10,RANK(L37,$AG$19:$AG$403,0)+COUNTIF($AG$1:AG36,AG37),"")&amp;IF(J37=11,RANK(L37,$AH$19:$AH$403,0)+COUNTIF($AH$1:AH36,AH37),"")</f>
        <v>19</v>
      </c>
      <c r="N37" s="9" t="s">
        <v>51</v>
      </c>
      <c r="Z37" s="10" t="str">
        <f t="shared" si="4"/>
        <v/>
      </c>
      <c r="AA37" s="10" t="str">
        <f t="shared" si="5"/>
        <v/>
      </c>
      <c r="AB37" s="10" t="str">
        <f t="shared" si="6"/>
        <v/>
      </c>
      <c r="AC37" s="10" t="str">
        <f t="shared" si="7"/>
        <v/>
      </c>
      <c r="AD37" s="10" t="str">
        <f t="shared" si="8"/>
        <v/>
      </c>
      <c r="AE37" s="10" t="str">
        <f t="shared" si="9"/>
        <v/>
      </c>
      <c r="AF37" s="10" t="str">
        <f t="shared" si="10"/>
        <v/>
      </c>
      <c r="AG37" s="10">
        <f t="shared" si="11"/>
        <v>32.5</v>
      </c>
      <c r="AH37" s="10" t="str">
        <f t="shared" si="12"/>
        <v/>
      </c>
      <c r="AI37" s="13" t="str">
        <f t="shared" si="13"/>
        <v>19</v>
      </c>
      <c r="AJ37" s="11">
        <f t="shared" si="14"/>
        <v>19</v>
      </c>
    </row>
    <row r="38" spans="1:36" x14ac:dyDescent="0.25">
      <c r="A38" s="1">
        <v>20</v>
      </c>
      <c r="B38" s="4">
        <v>48</v>
      </c>
      <c r="C38" s="9" t="s">
        <v>236</v>
      </c>
      <c r="D38" s="9" t="s">
        <v>237</v>
      </c>
      <c r="E38" s="9" t="s">
        <v>103</v>
      </c>
      <c r="F38" s="9">
        <v>2315634786</v>
      </c>
      <c r="G38" s="9" t="s">
        <v>33</v>
      </c>
      <c r="H38" s="27"/>
      <c r="I38" s="6">
        <v>10</v>
      </c>
      <c r="J38" s="6">
        <v>10</v>
      </c>
      <c r="K38" s="9">
        <v>13</v>
      </c>
      <c r="L38" s="7">
        <f t="shared" si="15"/>
        <v>32.5</v>
      </c>
      <c r="M38" s="8" t="str">
        <f>IF(J38=4,RANK(L38,$AA$19:$AA$403,0)+COUNTIF($AA$1:AA37,AA38),"")&amp;IF(J38=5,RANK(L38,$AB$19:$AB$403,0)+COUNTIF($AB$1:AB37,AB38),"")&amp;IF(J38=6,RANK(L38,$AC$19:$AC$403,0)+COUNTIF($AC$1:AC37,AC38),"")&amp;IF(J38=7,RANK(L38,$AD$19:$AD$403,0)+COUNTIF($AD$1:AD37,AD38),"")&amp;IF(J38=8,RANK(L38,$AE$19:$AE$403,0)+COUNTIF($AE$1:AE37,AE38),"")&amp;IF(J38=9,RANK(L38,$AF$19:$AF$403,0)+COUNTIF($AF$1:AF37,AF38),"")&amp;IF(J38=10,RANK(L38,$AG$19:$AG$403,0)+COUNTIF($AG$1:AG37,AG38),"")&amp;IF(J38=11,RANK(L38,$AH$19:$AH$403,0)+COUNTIF($AH$1:AH37,AH38),"")</f>
        <v>20</v>
      </c>
      <c r="N38" s="9" t="s">
        <v>51</v>
      </c>
      <c r="Z38" s="10" t="str">
        <f t="shared" si="4"/>
        <v/>
      </c>
      <c r="AA38" s="10" t="str">
        <f t="shared" si="5"/>
        <v/>
      </c>
      <c r="AB38" s="10" t="str">
        <f t="shared" si="6"/>
        <v/>
      </c>
      <c r="AC38" s="10" t="str">
        <f t="shared" si="7"/>
        <v/>
      </c>
      <c r="AD38" s="10" t="str">
        <f t="shared" si="8"/>
        <v/>
      </c>
      <c r="AE38" s="10" t="str">
        <f t="shared" si="9"/>
        <v/>
      </c>
      <c r="AF38" s="10" t="str">
        <f t="shared" si="10"/>
        <v/>
      </c>
      <c r="AG38" s="10">
        <f t="shared" si="11"/>
        <v>32.5</v>
      </c>
      <c r="AH38" s="10" t="str">
        <f t="shared" si="12"/>
        <v/>
      </c>
      <c r="AI38" s="13" t="str">
        <f t="shared" si="13"/>
        <v>19</v>
      </c>
      <c r="AJ38" s="11">
        <f t="shared" si="14"/>
        <v>19</v>
      </c>
    </row>
    <row r="39" spans="1:36" x14ac:dyDescent="0.25">
      <c r="A39" s="1">
        <v>21</v>
      </c>
      <c r="B39" s="4">
        <v>48</v>
      </c>
      <c r="C39" s="9" t="s">
        <v>238</v>
      </c>
      <c r="D39" s="9" t="s">
        <v>92</v>
      </c>
      <c r="E39" s="9" t="s">
        <v>36</v>
      </c>
      <c r="F39" s="9">
        <v>1419116407</v>
      </c>
      <c r="G39" s="9" t="s">
        <v>61</v>
      </c>
      <c r="H39" s="27"/>
      <c r="I39" s="6">
        <v>10</v>
      </c>
      <c r="J39" s="6">
        <v>10</v>
      </c>
      <c r="K39" s="9">
        <v>13</v>
      </c>
      <c r="L39" s="7">
        <f t="shared" si="15"/>
        <v>32.5</v>
      </c>
      <c r="M39" s="8" t="str">
        <f>IF(J39=4,RANK(L39,$AA$19:$AA$403,0)+COUNTIF($AA$1:AA38,AA39),"")&amp;IF(J39=5,RANK(L39,$AB$19:$AB$403,0)+COUNTIF($AB$1:AB38,AB39),"")&amp;IF(J39=6,RANK(L39,$AC$19:$AC$403,0)+COUNTIF($AC$1:AC38,AC39),"")&amp;IF(J39=7,RANK(L39,$AD$19:$AD$403,0)+COUNTIF($AD$1:AD38,AD39),"")&amp;IF(J39=8,RANK(L39,$AE$19:$AE$403,0)+COUNTIF($AE$1:AE38,AE39),"")&amp;IF(J39=9,RANK(L39,$AF$19:$AF$403,0)+COUNTIF($AF$1:AF38,AF39),"")&amp;IF(J39=10,RANK(L39,$AG$19:$AG$403,0)+COUNTIF($AG$1:AG38,AG39),"")&amp;IF(J39=11,RANK(L39,$AH$19:$AH$403,0)+COUNTIF($AH$1:AH38,AH39),"")</f>
        <v>21</v>
      </c>
      <c r="N39" s="9" t="s">
        <v>51</v>
      </c>
      <c r="Z39" s="10" t="str">
        <f t="shared" si="4"/>
        <v/>
      </c>
      <c r="AA39" s="10" t="str">
        <f t="shared" si="5"/>
        <v/>
      </c>
      <c r="AB39" s="10" t="str">
        <f t="shared" si="6"/>
        <v/>
      </c>
      <c r="AC39" s="10" t="str">
        <f t="shared" si="7"/>
        <v/>
      </c>
      <c r="AD39" s="10" t="str">
        <f t="shared" si="8"/>
        <v/>
      </c>
      <c r="AE39" s="10" t="str">
        <f t="shared" si="9"/>
        <v/>
      </c>
      <c r="AF39" s="10" t="str">
        <f t="shared" si="10"/>
        <v/>
      </c>
      <c r="AG39" s="10">
        <f t="shared" si="11"/>
        <v>32.5</v>
      </c>
      <c r="AH39" s="10" t="str">
        <f t="shared" si="12"/>
        <v/>
      </c>
      <c r="AI39" s="13" t="str">
        <f t="shared" si="13"/>
        <v>19</v>
      </c>
      <c r="AJ39" s="11">
        <f t="shared" si="14"/>
        <v>19</v>
      </c>
    </row>
    <row r="40" spans="1:36" x14ac:dyDescent="0.25">
      <c r="A40" s="1">
        <v>22</v>
      </c>
      <c r="B40" s="4">
        <v>48</v>
      </c>
      <c r="C40" s="9" t="s">
        <v>239</v>
      </c>
      <c r="D40" s="9" t="s">
        <v>208</v>
      </c>
      <c r="E40" s="9" t="s">
        <v>42</v>
      </c>
      <c r="F40" s="9">
        <v>3827090793</v>
      </c>
      <c r="G40" s="9" t="s">
        <v>28</v>
      </c>
      <c r="H40" s="27"/>
      <c r="I40" s="6">
        <v>10</v>
      </c>
      <c r="J40" s="6">
        <v>10</v>
      </c>
      <c r="K40" s="9">
        <v>13</v>
      </c>
      <c r="L40" s="7">
        <f t="shared" si="15"/>
        <v>32.5</v>
      </c>
      <c r="M40" s="8" t="str">
        <f>IF(J40=4,RANK(L40,$AA$19:$AA$403,0)+COUNTIF($AA$1:AA39,AA40),"")&amp;IF(J40=5,RANK(L40,$AB$19:$AB$403,0)+COUNTIF($AB$1:AB39,AB40),"")&amp;IF(J40=6,RANK(L40,$AC$19:$AC$403,0)+COUNTIF($AC$1:AC39,AC40),"")&amp;IF(J40=7,RANK(L40,$AD$19:$AD$403,0)+COUNTIF($AD$1:AD39,AD40),"")&amp;IF(J40=8,RANK(L40,$AE$19:$AE$403,0)+COUNTIF($AE$1:AE39,AE40),"")&amp;IF(J40=9,RANK(L40,$AF$19:$AF$403,0)+COUNTIF($AF$1:AF39,AF40),"")&amp;IF(J40=10,RANK(L40,$AG$19:$AG$403,0)+COUNTIF($AG$1:AG39,AG40),"")&amp;IF(J40=11,RANK(L40,$AH$19:$AH$403,0)+COUNTIF($AH$1:AH39,AH40),"")</f>
        <v>22</v>
      </c>
      <c r="N40" s="9" t="s">
        <v>51</v>
      </c>
      <c r="Z40" s="10" t="str">
        <f t="shared" si="4"/>
        <v/>
      </c>
      <c r="AA40" s="10" t="str">
        <f t="shared" si="5"/>
        <v/>
      </c>
      <c r="AB40" s="10" t="str">
        <f t="shared" si="6"/>
        <v/>
      </c>
      <c r="AC40" s="10" t="str">
        <f t="shared" si="7"/>
        <v/>
      </c>
      <c r="AD40" s="10" t="str">
        <f t="shared" si="8"/>
        <v/>
      </c>
      <c r="AE40" s="10" t="str">
        <f t="shared" si="9"/>
        <v/>
      </c>
      <c r="AF40" s="10" t="str">
        <f t="shared" si="10"/>
        <v/>
      </c>
      <c r="AG40" s="10">
        <f t="shared" si="11"/>
        <v>32.5</v>
      </c>
      <c r="AH40" s="10" t="str">
        <f t="shared" si="12"/>
        <v/>
      </c>
      <c r="AI40" s="13" t="str">
        <f t="shared" si="13"/>
        <v>19</v>
      </c>
      <c r="AJ40" s="11">
        <f t="shared" si="14"/>
        <v>19</v>
      </c>
    </row>
    <row r="41" spans="1:36" x14ac:dyDescent="0.25">
      <c r="A41" s="1">
        <v>23</v>
      </c>
      <c r="B41" s="4">
        <v>48</v>
      </c>
      <c r="C41" s="9" t="s">
        <v>240</v>
      </c>
      <c r="D41" s="9" t="s">
        <v>241</v>
      </c>
      <c r="E41" s="9" t="s">
        <v>42</v>
      </c>
      <c r="F41" s="9">
        <v>1501457804</v>
      </c>
      <c r="G41" s="9" t="s">
        <v>33</v>
      </c>
      <c r="H41" s="27"/>
      <c r="I41" s="6">
        <v>10</v>
      </c>
      <c r="J41" s="6">
        <v>10</v>
      </c>
      <c r="K41" s="9">
        <v>13</v>
      </c>
      <c r="L41" s="7">
        <f t="shared" si="15"/>
        <v>32.5</v>
      </c>
      <c r="M41" s="8" t="str">
        <f>IF(J41=4,RANK(L41,$AA$19:$AA$403,0)+COUNTIF($AA$1:AA40,AA41),"")&amp;IF(J41=5,RANK(L41,$AB$19:$AB$403,0)+COUNTIF($AB$1:AB40,AB41),"")&amp;IF(J41=6,RANK(L41,$AC$19:$AC$403,0)+COUNTIF($AC$1:AC40,AC41),"")&amp;IF(J41=7,RANK(L41,$AD$19:$AD$403,0)+COUNTIF($AD$1:AD40,AD41),"")&amp;IF(J41=8,RANK(L41,$AE$19:$AE$403,0)+COUNTIF($AE$1:AE40,AE41),"")&amp;IF(J41=9,RANK(L41,$AF$19:$AF$403,0)+COUNTIF($AF$1:AF40,AF41),"")&amp;IF(J41=10,RANK(L41,$AG$19:$AG$403,0)+COUNTIF($AG$1:AG40,AG41),"")&amp;IF(J41=11,RANK(L41,$AH$19:$AH$403,0)+COUNTIF($AH$1:AH40,AH41),"")</f>
        <v>23</v>
      </c>
      <c r="N41" s="9" t="s">
        <v>51</v>
      </c>
      <c r="Z41" s="10" t="str">
        <f t="shared" si="4"/>
        <v/>
      </c>
      <c r="AA41" s="10" t="str">
        <f t="shared" si="5"/>
        <v/>
      </c>
      <c r="AB41" s="10" t="str">
        <f t="shared" si="6"/>
        <v/>
      </c>
      <c r="AC41" s="10" t="str">
        <f t="shared" si="7"/>
        <v/>
      </c>
      <c r="AD41" s="10" t="str">
        <f t="shared" si="8"/>
        <v/>
      </c>
      <c r="AE41" s="10" t="str">
        <f t="shared" si="9"/>
        <v/>
      </c>
      <c r="AF41" s="10" t="str">
        <f t="shared" si="10"/>
        <v/>
      </c>
      <c r="AG41" s="10">
        <f t="shared" si="11"/>
        <v>32.5</v>
      </c>
      <c r="AH41" s="10" t="str">
        <f t="shared" si="12"/>
        <v/>
      </c>
      <c r="AI41" s="13" t="str">
        <f t="shared" si="13"/>
        <v>19</v>
      </c>
      <c r="AJ41" s="11">
        <f t="shared" si="14"/>
        <v>19</v>
      </c>
    </row>
    <row r="42" spans="1:36" x14ac:dyDescent="0.25">
      <c r="A42" s="1">
        <v>24</v>
      </c>
      <c r="B42" s="4">
        <v>48</v>
      </c>
      <c r="C42" s="9" t="s">
        <v>242</v>
      </c>
      <c r="D42" s="9" t="s">
        <v>35</v>
      </c>
      <c r="E42" s="9" t="s">
        <v>27</v>
      </c>
      <c r="F42" s="9">
        <v>941934279</v>
      </c>
      <c r="G42" s="9" t="s">
        <v>28</v>
      </c>
      <c r="H42" s="27"/>
      <c r="I42" s="6">
        <v>10</v>
      </c>
      <c r="J42" s="6">
        <v>10</v>
      </c>
      <c r="K42" s="9">
        <v>12</v>
      </c>
      <c r="L42" s="7">
        <f t="shared" si="15"/>
        <v>30</v>
      </c>
      <c r="M42" s="8" t="str">
        <f>IF(J42=4,RANK(L42,$AA$19:$AA$403,0)+COUNTIF($AA$1:AA41,AA42),"")&amp;IF(J42=5,RANK(L42,$AB$19:$AB$403,0)+COUNTIF($AB$1:AB41,AB42),"")&amp;IF(J42=6,RANK(L42,$AC$19:$AC$403,0)+COUNTIF($AC$1:AC41,AC42),"")&amp;IF(J42=7,RANK(L42,$AD$19:$AD$403,0)+COUNTIF($AD$1:AD41,AD42),"")&amp;IF(J42=8,RANK(L42,$AE$19:$AE$403,0)+COUNTIF($AE$1:AE41,AE42),"")&amp;IF(J42=9,RANK(L42,$AF$19:$AF$403,0)+COUNTIF($AF$1:AF41,AF42),"")&amp;IF(J42=10,RANK(L42,$AG$19:$AG$403,0)+COUNTIF($AG$1:AG41,AG42),"")&amp;IF(J42=11,RANK(L42,$AH$19:$AH$403,0)+COUNTIF($AH$1:AH41,AH42),"")</f>
        <v>24</v>
      </c>
      <c r="N42" s="9" t="s">
        <v>51</v>
      </c>
      <c r="Z42" s="10" t="str">
        <f t="shared" si="4"/>
        <v/>
      </c>
      <c r="AA42" s="10" t="str">
        <f t="shared" si="5"/>
        <v/>
      </c>
      <c r="AB42" s="10" t="str">
        <f t="shared" si="6"/>
        <v/>
      </c>
      <c r="AC42" s="10" t="str">
        <f t="shared" si="7"/>
        <v/>
      </c>
      <c r="AD42" s="10" t="str">
        <f t="shared" si="8"/>
        <v/>
      </c>
      <c r="AE42" s="10" t="str">
        <f t="shared" si="9"/>
        <v/>
      </c>
      <c r="AF42" s="10" t="str">
        <f t="shared" si="10"/>
        <v/>
      </c>
      <c r="AG42" s="10">
        <f t="shared" si="11"/>
        <v>30</v>
      </c>
      <c r="AH42" s="10" t="str">
        <f t="shared" si="12"/>
        <v/>
      </c>
      <c r="AI42" s="13" t="str">
        <f t="shared" si="13"/>
        <v>24</v>
      </c>
      <c r="AJ42" s="11">
        <f t="shared" si="14"/>
        <v>24</v>
      </c>
    </row>
    <row r="43" spans="1:36" x14ac:dyDescent="0.25">
      <c r="A43" s="1">
        <v>25</v>
      </c>
      <c r="B43" s="4">
        <v>48</v>
      </c>
      <c r="C43" s="9" t="s">
        <v>243</v>
      </c>
      <c r="D43" s="9" t="s">
        <v>161</v>
      </c>
      <c r="E43" s="9" t="s">
        <v>128</v>
      </c>
      <c r="F43" s="9">
        <v>2789564344</v>
      </c>
      <c r="G43" s="9" t="s">
        <v>33</v>
      </c>
      <c r="H43" s="27"/>
      <c r="I43" s="6">
        <v>10</v>
      </c>
      <c r="J43" s="6">
        <v>10</v>
      </c>
      <c r="K43" s="9">
        <v>12</v>
      </c>
      <c r="L43" s="7">
        <f t="shared" si="15"/>
        <v>30</v>
      </c>
      <c r="M43" s="8" t="str">
        <f>IF(J43=4,RANK(L43,$AA$19:$AA$403,0)+COUNTIF($AA$1:AA42,AA43),"")&amp;IF(J43=5,RANK(L43,$AB$19:$AB$403,0)+COUNTIF($AB$1:AB42,AB43),"")&amp;IF(J43=6,RANK(L43,$AC$19:$AC$403,0)+COUNTIF($AC$1:AC42,AC43),"")&amp;IF(J43=7,RANK(L43,$AD$19:$AD$403,0)+COUNTIF($AD$1:AD42,AD43),"")&amp;IF(J43=8,RANK(L43,$AE$19:$AE$403,0)+COUNTIF($AE$1:AE42,AE43),"")&amp;IF(J43=9,RANK(L43,$AF$19:$AF$403,0)+COUNTIF($AF$1:AF42,AF43),"")&amp;IF(J43=10,RANK(L43,$AG$19:$AG$403,0)+COUNTIF($AG$1:AG42,AG43),"")&amp;IF(J43=11,RANK(L43,$AH$19:$AH$403,0)+COUNTIF($AH$1:AH42,AH43),"")</f>
        <v>25</v>
      </c>
      <c r="N43" s="9" t="s">
        <v>51</v>
      </c>
      <c r="Z43" s="10" t="str">
        <f t="shared" si="4"/>
        <v/>
      </c>
      <c r="AA43" s="10" t="str">
        <f t="shared" si="5"/>
        <v/>
      </c>
      <c r="AB43" s="10" t="str">
        <f t="shared" si="6"/>
        <v/>
      </c>
      <c r="AC43" s="10" t="str">
        <f t="shared" si="7"/>
        <v/>
      </c>
      <c r="AD43" s="10" t="str">
        <f t="shared" si="8"/>
        <v/>
      </c>
      <c r="AE43" s="10" t="str">
        <f t="shared" si="9"/>
        <v/>
      </c>
      <c r="AF43" s="10" t="str">
        <f t="shared" si="10"/>
        <v/>
      </c>
      <c r="AG43" s="10">
        <f t="shared" si="11"/>
        <v>30</v>
      </c>
      <c r="AH43" s="10" t="str">
        <f t="shared" si="12"/>
        <v/>
      </c>
      <c r="AI43" s="13" t="str">
        <f t="shared" si="13"/>
        <v>24</v>
      </c>
      <c r="AJ43" s="11">
        <f t="shared" si="14"/>
        <v>24</v>
      </c>
    </row>
    <row r="44" spans="1:36" x14ac:dyDescent="0.25">
      <c r="A44" s="1">
        <v>26</v>
      </c>
      <c r="B44" s="4">
        <v>48</v>
      </c>
      <c r="C44" s="9" t="s">
        <v>244</v>
      </c>
      <c r="D44" s="9" t="s">
        <v>92</v>
      </c>
      <c r="E44" s="9" t="s">
        <v>36</v>
      </c>
      <c r="F44" s="9">
        <v>3115025554</v>
      </c>
      <c r="G44" s="9" t="s">
        <v>33</v>
      </c>
      <c r="H44" s="27"/>
      <c r="I44" s="6">
        <v>10</v>
      </c>
      <c r="J44" s="6">
        <v>10</v>
      </c>
      <c r="K44" s="9">
        <v>12</v>
      </c>
      <c r="L44" s="7">
        <f t="shared" si="15"/>
        <v>30</v>
      </c>
      <c r="M44" s="8" t="str">
        <f>IF(J44=4,RANK(L44,$AA$19:$AA$403,0)+COUNTIF($AA$1:AA43,AA44),"")&amp;IF(J44=5,RANK(L44,$AB$19:$AB$403,0)+COUNTIF($AB$1:AB43,AB44),"")&amp;IF(J44=6,RANK(L44,$AC$19:$AC$403,0)+COUNTIF($AC$1:AC43,AC44),"")&amp;IF(J44=7,RANK(L44,$AD$19:$AD$403,0)+COUNTIF($AD$1:AD43,AD44),"")&amp;IF(J44=8,RANK(L44,$AE$19:$AE$403,0)+COUNTIF($AE$1:AE43,AE44),"")&amp;IF(J44=9,RANK(L44,$AF$19:$AF$403,0)+COUNTIF($AF$1:AF43,AF44),"")&amp;IF(J44=10,RANK(L44,$AG$19:$AG$403,0)+COUNTIF($AG$1:AG43,AG44),"")&amp;IF(J44=11,RANK(L44,$AH$19:$AH$403,0)+COUNTIF($AH$1:AH43,AH44),"")</f>
        <v>26</v>
      </c>
      <c r="N44" s="9" t="s">
        <v>51</v>
      </c>
      <c r="Z44" s="10" t="str">
        <f t="shared" si="4"/>
        <v/>
      </c>
      <c r="AA44" s="10" t="str">
        <f t="shared" si="5"/>
        <v/>
      </c>
      <c r="AB44" s="10" t="str">
        <f t="shared" si="6"/>
        <v/>
      </c>
      <c r="AC44" s="10" t="str">
        <f t="shared" si="7"/>
        <v/>
      </c>
      <c r="AD44" s="10" t="str">
        <f t="shared" si="8"/>
        <v/>
      </c>
      <c r="AE44" s="10" t="str">
        <f t="shared" si="9"/>
        <v/>
      </c>
      <c r="AF44" s="10" t="str">
        <f t="shared" si="10"/>
        <v/>
      </c>
      <c r="AG44" s="10">
        <f t="shared" si="11"/>
        <v>30</v>
      </c>
      <c r="AH44" s="10" t="str">
        <f t="shared" si="12"/>
        <v/>
      </c>
      <c r="AI44" s="13" t="str">
        <f t="shared" si="13"/>
        <v>24</v>
      </c>
      <c r="AJ44" s="11">
        <f t="shared" si="14"/>
        <v>24</v>
      </c>
    </row>
    <row r="45" spans="1:36" x14ac:dyDescent="0.25">
      <c r="A45" s="1">
        <v>27</v>
      </c>
      <c r="B45" s="4">
        <v>48</v>
      </c>
      <c r="C45" s="9" t="s">
        <v>245</v>
      </c>
      <c r="D45" s="9" t="s">
        <v>56</v>
      </c>
      <c r="E45" s="9" t="s">
        <v>36</v>
      </c>
      <c r="F45" s="9">
        <v>1364201429</v>
      </c>
      <c r="G45" s="9" t="s">
        <v>33</v>
      </c>
      <c r="H45" s="27"/>
      <c r="I45" s="6">
        <v>10</v>
      </c>
      <c r="J45" s="6">
        <v>10</v>
      </c>
      <c r="K45" s="9">
        <v>12</v>
      </c>
      <c r="L45" s="7">
        <f t="shared" si="15"/>
        <v>30</v>
      </c>
      <c r="M45" s="8" t="str">
        <f>IF(J45=4,RANK(L45,$AA$19:$AA$403,0)+COUNTIF($AA$1:AA44,AA45),"")&amp;IF(J45=5,RANK(L45,$AB$19:$AB$403,0)+COUNTIF($AB$1:AB44,AB45),"")&amp;IF(J45=6,RANK(L45,$AC$19:$AC$403,0)+COUNTIF($AC$1:AC44,AC45),"")&amp;IF(J45=7,RANK(L45,$AD$19:$AD$403,0)+COUNTIF($AD$1:AD44,AD45),"")&amp;IF(J45=8,RANK(L45,$AE$19:$AE$403,0)+COUNTIF($AE$1:AE44,AE45),"")&amp;IF(J45=9,RANK(L45,$AF$19:$AF$403,0)+COUNTIF($AF$1:AF44,AF45),"")&amp;IF(J45=10,RANK(L45,$AG$19:$AG$403,0)+COUNTIF($AG$1:AG44,AG45),"")&amp;IF(J45=11,RANK(L45,$AH$19:$AH$403,0)+COUNTIF($AH$1:AH44,AH45),"")</f>
        <v>27</v>
      </c>
      <c r="N45" s="9" t="s">
        <v>51</v>
      </c>
      <c r="Z45" s="10" t="str">
        <f t="shared" si="4"/>
        <v/>
      </c>
      <c r="AA45" s="10" t="str">
        <f t="shared" si="5"/>
        <v/>
      </c>
      <c r="AB45" s="10" t="str">
        <f t="shared" si="6"/>
        <v/>
      </c>
      <c r="AC45" s="10" t="str">
        <f t="shared" si="7"/>
        <v/>
      </c>
      <c r="AD45" s="10" t="str">
        <f t="shared" si="8"/>
        <v/>
      </c>
      <c r="AE45" s="10" t="str">
        <f t="shared" si="9"/>
        <v/>
      </c>
      <c r="AF45" s="10" t="str">
        <f t="shared" si="10"/>
        <v/>
      </c>
      <c r="AG45" s="10">
        <f t="shared" si="11"/>
        <v>30</v>
      </c>
      <c r="AH45" s="10" t="str">
        <f t="shared" si="12"/>
        <v/>
      </c>
      <c r="AI45" s="13" t="str">
        <f t="shared" si="13"/>
        <v>24</v>
      </c>
      <c r="AJ45" s="11">
        <f t="shared" si="14"/>
        <v>24</v>
      </c>
    </row>
    <row r="46" spans="1:36" x14ac:dyDescent="0.25">
      <c r="A46" s="1">
        <v>28</v>
      </c>
      <c r="B46" s="4">
        <v>48</v>
      </c>
      <c r="C46" s="9" t="s">
        <v>195</v>
      </c>
      <c r="D46" s="9" t="s">
        <v>127</v>
      </c>
      <c r="E46" s="9" t="s">
        <v>113</v>
      </c>
      <c r="F46" s="9">
        <v>319592920</v>
      </c>
      <c r="G46" s="9" t="s">
        <v>33</v>
      </c>
      <c r="H46" s="27"/>
      <c r="I46" s="6">
        <v>10</v>
      </c>
      <c r="J46" s="6">
        <v>10</v>
      </c>
      <c r="K46" s="9">
        <v>11</v>
      </c>
      <c r="L46" s="7">
        <f t="shared" si="15"/>
        <v>27.5</v>
      </c>
      <c r="M46" s="8" t="str">
        <f>IF(J46=4,RANK(L46,$AA$19:$AA$403,0)+COUNTIF($AA$1:AA45,AA46),"")&amp;IF(J46=5,RANK(L46,$AB$19:$AB$403,0)+COUNTIF($AB$1:AB45,AB46),"")&amp;IF(J46=6,RANK(L46,$AC$19:$AC$403,0)+COUNTIF($AC$1:AC45,AC46),"")&amp;IF(J46=7,RANK(L46,$AD$19:$AD$403,0)+COUNTIF($AD$1:AD45,AD46),"")&amp;IF(J46=8,RANK(L46,$AE$19:$AE$403,0)+COUNTIF($AE$1:AE45,AE46),"")&amp;IF(J46=9,RANK(L46,$AF$19:$AF$403,0)+COUNTIF($AF$1:AF45,AF46),"")&amp;IF(J46=10,RANK(L46,$AG$19:$AG$403,0)+COUNTIF($AG$1:AG45,AG46),"")&amp;IF(J46=11,RANK(L46,$AH$19:$AH$403,0)+COUNTIF($AH$1:AH45,AH46),"")</f>
        <v>28</v>
      </c>
      <c r="N46" s="9" t="s">
        <v>51</v>
      </c>
      <c r="Z46" s="10" t="str">
        <f t="shared" si="4"/>
        <v/>
      </c>
      <c r="AA46" s="10" t="str">
        <f t="shared" si="5"/>
        <v/>
      </c>
      <c r="AB46" s="10" t="str">
        <f t="shared" si="6"/>
        <v/>
      </c>
      <c r="AC46" s="10" t="str">
        <f t="shared" si="7"/>
        <v/>
      </c>
      <c r="AD46" s="10" t="str">
        <f t="shared" si="8"/>
        <v/>
      </c>
      <c r="AE46" s="10" t="str">
        <f t="shared" si="9"/>
        <v/>
      </c>
      <c r="AF46" s="10" t="str">
        <f t="shared" si="10"/>
        <v/>
      </c>
      <c r="AG46" s="10">
        <f t="shared" si="11"/>
        <v>27.5</v>
      </c>
      <c r="AH46" s="10" t="str">
        <f t="shared" si="12"/>
        <v/>
      </c>
      <c r="AI46" s="13" t="str">
        <f t="shared" si="13"/>
        <v>28</v>
      </c>
      <c r="AJ46" s="11">
        <f t="shared" si="14"/>
        <v>28</v>
      </c>
    </row>
    <row r="47" spans="1:36" x14ac:dyDescent="0.25">
      <c r="A47" s="1">
        <v>29</v>
      </c>
      <c r="B47" s="4">
        <v>48</v>
      </c>
      <c r="C47" s="9" t="s">
        <v>246</v>
      </c>
      <c r="D47" s="9" t="s">
        <v>241</v>
      </c>
      <c r="E47" s="9" t="s">
        <v>42</v>
      </c>
      <c r="F47" s="9">
        <v>2282568018</v>
      </c>
      <c r="G47" s="9" t="s">
        <v>33</v>
      </c>
      <c r="H47" s="27"/>
      <c r="I47" s="6">
        <v>10</v>
      </c>
      <c r="J47" s="6">
        <v>10</v>
      </c>
      <c r="K47" s="9">
        <v>11</v>
      </c>
      <c r="L47" s="7">
        <f t="shared" si="15"/>
        <v>27.5</v>
      </c>
      <c r="M47" s="8" t="str">
        <f>IF(J47=4,RANK(L47,$AA$19:$AA$403,0)+COUNTIF($AA$1:AA46,AA47),"")&amp;IF(J47=5,RANK(L47,$AB$19:$AB$403,0)+COUNTIF($AB$1:AB46,AB47),"")&amp;IF(J47=6,RANK(L47,$AC$19:$AC$403,0)+COUNTIF($AC$1:AC46,AC47),"")&amp;IF(J47=7,RANK(L47,$AD$19:$AD$403,0)+COUNTIF($AD$1:AD46,AD47),"")&amp;IF(J47=8,RANK(L47,$AE$19:$AE$403,0)+COUNTIF($AE$1:AE46,AE47),"")&amp;IF(J47=9,RANK(L47,$AF$19:$AF$403,0)+COUNTIF($AF$1:AF46,AF47),"")&amp;IF(J47=10,RANK(L47,$AG$19:$AG$403,0)+COUNTIF($AG$1:AG46,AG47),"")&amp;IF(J47=11,RANK(L47,$AH$19:$AH$403,0)+COUNTIF($AH$1:AH46,AH47),"")</f>
        <v>29</v>
      </c>
      <c r="N47" s="9" t="s">
        <v>51</v>
      </c>
      <c r="Z47" s="10" t="str">
        <f t="shared" si="4"/>
        <v/>
      </c>
      <c r="AA47" s="10" t="str">
        <f t="shared" si="5"/>
        <v/>
      </c>
      <c r="AB47" s="10" t="str">
        <f t="shared" si="6"/>
        <v/>
      </c>
      <c r="AC47" s="10" t="str">
        <f t="shared" si="7"/>
        <v/>
      </c>
      <c r="AD47" s="10" t="str">
        <f t="shared" si="8"/>
        <v/>
      </c>
      <c r="AE47" s="10" t="str">
        <f t="shared" si="9"/>
        <v/>
      </c>
      <c r="AF47" s="10" t="str">
        <f t="shared" si="10"/>
        <v/>
      </c>
      <c r="AG47" s="10">
        <f t="shared" si="11"/>
        <v>27.5</v>
      </c>
      <c r="AH47" s="10" t="str">
        <f t="shared" si="12"/>
        <v/>
      </c>
      <c r="AI47" s="13" t="str">
        <f t="shared" si="13"/>
        <v>28</v>
      </c>
      <c r="AJ47" s="11">
        <f t="shared" si="14"/>
        <v>28</v>
      </c>
    </row>
    <row r="48" spans="1:36" x14ac:dyDescent="0.25">
      <c r="A48" s="1">
        <v>30</v>
      </c>
      <c r="B48" s="4">
        <v>48</v>
      </c>
      <c r="C48" s="9" t="s">
        <v>247</v>
      </c>
      <c r="D48" s="9" t="s">
        <v>248</v>
      </c>
      <c r="E48" s="9" t="s">
        <v>249</v>
      </c>
      <c r="F48" s="9">
        <v>941738523</v>
      </c>
      <c r="G48" s="9" t="s">
        <v>33</v>
      </c>
      <c r="H48" s="27"/>
      <c r="I48" s="6">
        <v>10</v>
      </c>
      <c r="J48" s="6">
        <v>10</v>
      </c>
      <c r="K48" s="9">
        <v>11</v>
      </c>
      <c r="L48" s="7">
        <f t="shared" si="15"/>
        <v>27.5</v>
      </c>
      <c r="M48" s="8" t="str">
        <f>IF(J48=4,RANK(L48,$AA$19:$AA$403,0)+COUNTIF($AA$1:AA47,AA48),"")&amp;IF(J48=5,RANK(L48,$AB$19:$AB$403,0)+COUNTIF($AB$1:AB47,AB48),"")&amp;IF(J48=6,RANK(L48,$AC$19:$AC$403,0)+COUNTIF($AC$1:AC47,AC48),"")&amp;IF(J48=7,RANK(L48,$AD$19:$AD$403,0)+COUNTIF($AD$1:AD47,AD48),"")&amp;IF(J48=8,RANK(L48,$AE$19:$AE$403,0)+COUNTIF($AE$1:AE47,AE48),"")&amp;IF(J48=9,RANK(L48,$AF$19:$AF$403,0)+COUNTIF($AF$1:AF47,AF48),"")&amp;IF(J48=10,RANK(L48,$AG$19:$AG$403,0)+COUNTIF($AG$1:AG47,AG48),"")&amp;IF(J48=11,RANK(L48,$AH$19:$AH$403,0)+COUNTIF($AH$1:AH47,AH48),"")</f>
        <v>30</v>
      </c>
      <c r="N48" s="9" t="s">
        <v>51</v>
      </c>
      <c r="Z48" s="10" t="str">
        <f t="shared" si="4"/>
        <v/>
      </c>
      <c r="AA48" s="10" t="str">
        <f t="shared" si="5"/>
        <v/>
      </c>
      <c r="AB48" s="10" t="str">
        <f t="shared" si="6"/>
        <v/>
      </c>
      <c r="AC48" s="10" t="str">
        <f t="shared" si="7"/>
        <v/>
      </c>
      <c r="AD48" s="10" t="str">
        <f t="shared" si="8"/>
        <v/>
      </c>
      <c r="AE48" s="10" t="str">
        <f t="shared" si="9"/>
        <v/>
      </c>
      <c r="AF48" s="10" t="str">
        <f t="shared" si="10"/>
        <v/>
      </c>
      <c r="AG48" s="10">
        <f t="shared" si="11"/>
        <v>27.5</v>
      </c>
      <c r="AH48" s="10" t="str">
        <f t="shared" si="12"/>
        <v/>
      </c>
      <c r="AI48" s="13" t="str">
        <f t="shared" si="13"/>
        <v>28</v>
      </c>
      <c r="AJ48" s="11">
        <f t="shared" si="14"/>
        <v>28</v>
      </c>
    </row>
    <row r="49" spans="1:36" x14ac:dyDescent="0.25">
      <c r="A49" s="1">
        <v>31</v>
      </c>
      <c r="B49" s="4">
        <v>48</v>
      </c>
      <c r="C49" s="9" t="s">
        <v>250</v>
      </c>
      <c r="D49" s="9" t="s">
        <v>251</v>
      </c>
      <c r="E49" s="9" t="s">
        <v>44</v>
      </c>
      <c r="F49" s="9">
        <v>4201594093</v>
      </c>
      <c r="G49" s="9" t="s">
        <v>33</v>
      </c>
      <c r="H49" s="27"/>
      <c r="I49" s="6">
        <v>10</v>
      </c>
      <c r="J49" s="6">
        <v>10</v>
      </c>
      <c r="K49" s="9">
        <v>10</v>
      </c>
      <c r="L49" s="7">
        <f t="shared" si="15"/>
        <v>25</v>
      </c>
      <c r="M49" s="8" t="str">
        <f>IF(J49=4,RANK(L49,$AA$19:$AA$403,0)+COUNTIF($AA$1:AA48,AA49),"")&amp;IF(J49=5,RANK(L49,$AB$19:$AB$403,0)+COUNTIF($AB$1:AB48,AB49),"")&amp;IF(J49=6,RANK(L49,$AC$19:$AC$403,0)+COUNTIF($AC$1:AC48,AC49),"")&amp;IF(J49=7,RANK(L49,$AD$19:$AD$403,0)+COUNTIF($AD$1:AD48,AD49),"")&amp;IF(J49=8,RANK(L49,$AE$19:$AE$403,0)+COUNTIF($AE$1:AE48,AE49),"")&amp;IF(J49=9,RANK(L49,$AF$19:$AF$403,0)+COUNTIF($AF$1:AF48,AF49),"")&amp;IF(J49=10,RANK(L49,$AG$19:$AG$403,0)+COUNTIF($AG$1:AG48,AG49),"")&amp;IF(J49=11,RANK(L49,$AH$19:$AH$403,0)+COUNTIF($AH$1:AH48,AH49),"")</f>
        <v>31</v>
      </c>
      <c r="N49" s="9" t="s">
        <v>51</v>
      </c>
      <c r="Z49" s="10" t="str">
        <f t="shared" si="4"/>
        <v/>
      </c>
      <c r="AA49" s="10" t="str">
        <f t="shared" si="5"/>
        <v/>
      </c>
      <c r="AB49" s="10" t="str">
        <f t="shared" si="6"/>
        <v/>
      </c>
      <c r="AC49" s="10" t="str">
        <f t="shared" si="7"/>
        <v/>
      </c>
      <c r="AD49" s="10" t="str">
        <f t="shared" si="8"/>
        <v/>
      </c>
      <c r="AE49" s="10" t="str">
        <f t="shared" si="9"/>
        <v/>
      </c>
      <c r="AF49" s="10" t="str">
        <f t="shared" si="10"/>
        <v/>
      </c>
      <c r="AG49" s="10">
        <f t="shared" si="11"/>
        <v>25</v>
      </c>
      <c r="AH49" s="10" t="str">
        <f t="shared" si="12"/>
        <v/>
      </c>
      <c r="AI49" s="13" t="str">
        <f t="shared" si="13"/>
        <v>31</v>
      </c>
      <c r="AJ49" s="11">
        <f t="shared" si="14"/>
        <v>31</v>
      </c>
    </row>
    <row r="50" spans="1:36" x14ac:dyDescent="0.25">
      <c r="A50" s="1">
        <v>32</v>
      </c>
      <c r="B50" s="4">
        <v>48</v>
      </c>
      <c r="C50" s="9" t="s">
        <v>252</v>
      </c>
      <c r="D50" s="9" t="s">
        <v>253</v>
      </c>
      <c r="E50" s="9" t="s">
        <v>103</v>
      </c>
      <c r="F50" s="9">
        <v>3593448247</v>
      </c>
      <c r="G50" s="9" t="s">
        <v>33</v>
      </c>
      <c r="H50" s="27"/>
      <c r="I50" s="6">
        <v>10</v>
      </c>
      <c r="J50" s="6">
        <v>10</v>
      </c>
      <c r="K50" s="9">
        <v>10</v>
      </c>
      <c r="L50" s="7">
        <f t="shared" si="15"/>
        <v>25</v>
      </c>
      <c r="M50" s="8" t="str">
        <f>IF(J50=4,RANK(L50,$AA$19:$AA$403,0)+COUNTIF($AA$1:AA49,AA50),"")&amp;IF(J50=5,RANK(L50,$AB$19:$AB$403,0)+COUNTIF($AB$1:AB49,AB50),"")&amp;IF(J50=6,RANK(L50,$AC$19:$AC$403,0)+COUNTIF($AC$1:AC49,AC50),"")&amp;IF(J50=7,RANK(L50,$AD$19:$AD$403,0)+COUNTIF($AD$1:AD49,AD50),"")&amp;IF(J50=8,RANK(L50,$AE$19:$AE$403,0)+COUNTIF($AE$1:AE49,AE50),"")&amp;IF(J50=9,RANK(L50,$AF$19:$AF$403,0)+COUNTIF($AF$1:AF49,AF50),"")&amp;IF(J50=10,RANK(L50,$AG$19:$AG$403,0)+COUNTIF($AG$1:AG49,AG50),"")&amp;IF(J50=11,RANK(L50,$AH$19:$AH$403,0)+COUNTIF($AH$1:AH49,AH50),"")</f>
        <v>32</v>
      </c>
      <c r="N50" s="9" t="s">
        <v>51</v>
      </c>
      <c r="Z50" s="10" t="str">
        <f t="shared" si="4"/>
        <v/>
      </c>
      <c r="AA50" s="10" t="str">
        <f t="shared" si="5"/>
        <v/>
      </c>
      <c r="AB50" s="10" t="str">
        <f t="shared" si="6"/>
        <v/>
      </c>
      <c r="AC50" s="10" t="str">
        <f t="shared" si="7"/>
        <v/>
      </c>
      <c r="AD50" s="10" t="str">
        <f t="shared" si="8"/>
        <v/>
      </c>
      <c r="AE50" s="10" t="str">
        <f t="shared" si="9"/>
        <v/>
      </c>
      <c r="AF50" s="10" t="str">
        <f t="shared" si="10"/>
        <v/>
      </c>
      <c r="AG50" s="10">
        <f t="shared" si="11"/>
        <v>25</v>
      </c>
      <c r="AH50" s="10" t="str">
        <f t="shared" si="12"/>
        <v/>
      </c>
      <c r="AI50" s="13" t="str">
        <f t="shared" si="13"/>
        <v>31</v>
      </c>
      <c r="AJ50" s="11">
        <f t="shared" si="14"/>
        <v>31</v>
      </c>
    </row>
    <row r="51" spans="1:36" x14ac:dyDescent="0.25">
      <c r="A51" s="1">
        <v>33</v>
      </c>
      <c r="B51" s="4">
        <v>48</v>
      </c>
      <c r="C51" s="9" t="s">
        <v>254</v>
      </c>
      <c r="D51" s="9" t="s">
        <v>169</v>
      </c>
      <c r="E51" s="9" t="s">
        <v>255</v>
      </c>
      <c r="F51" s="9">
        <v>1183889062</v>
      </c>
      <c r="G51" s="9" t="s">
        <v>33</v>
      </c>
      <c r="H51" s="27"/>
      <c r="I51" s="6">
        <v>10</v>
      </c>
      <c r="J51" s="6">
        <v>10</v>
      </c>
      <c r="K51" s="9">
        <v>10</v>
      </c>
      <c r="L51" s="7">
        <f t="shared" si="15"/>
        <v>25</v>
      </c>
      <c r="M51" s="8" t="str">
        <f>IF(J51=4,RANK(L51,$AA$19:$AA$403,0)+COUNTIF($AA$1:AA50,AA51),"")&amp;IF(J51=5,RANK(L51,$AB$19:$AB$403,0)+COUNTIF($AB$1:AB50,AB51),"")&amp;IF(J51=6,RANK(L51,$AC$19:$AC$403,0)+COUNTIF($AC$1:AC50,AC51),"")&amp;IF(J51=7,RANK(L51,$AD$19:$AD$403,0)+COUNTIF($AD$1:AD50,AD51),"")&amp;IF(J51=8,RANK(L51,$AE$19:$AE$403,0)+COUNTIF($AE$1:AE50,AE51),"")&amp;IF(J51=9,RANK(L51,$AF$19:$AF$403,0)+COUNTIF($AF$1:AF50,AF51),"")&amp;IF(J51=10,RANK(L51,$AG$19:$AG$403,0)+COUNTIF($AG$1:AG50,AG51),"")&amp;IF(J51=11,RANK(L51,$AH$19:$AH$403,0)+COUNTIF($AH$1:AH50,AH51),"")</f>
        <v>33</v>
      </c>
      <c r="N51" s="9" t="s">
        <v>51</v>
      </c>
      <c r="Z51" s="10" t="str">
        <f t="shared" si="4"/>
        <v/>
      </c>
      <c r="AA51" s="10" t="str">
        <f t="shared" si="5"/>
        <v/>
      </c>
      <c r="AB51" s="10" t="str">
        <f t="shared" si="6"/>
        <v/>
      </c>
      <c r="AC51" s="10" t="str">
        <f t="shared" si="7"/>
        <v/>
      </c>
      <c r="AD51" s="10" t="str">
        <f t="shared" si="8"/>
        <v/>
      </c>
      <c r="AE51" s="10" t="str">
        <f t="shared" si="9"/>
        <v/>
      </c>
      <c r="AF51" s="10" t="str">
        <f t="shared" si="10"/>
        <v/>
      </c>
      <c r="AG51" s="10">
        <f t="shared" si="11"/>
        <v>25</v>
      </c>
      <c r="AH51" s="10" t="str">
        <f t="shared" si="12"/>
        <v/>
      </c>
      <c r="AI51" s="13" t="str">
        <f t="shared" si="13"/>
        <v>31</v>
      </c>
      <c r="AJ51" s="11">
        <f t="shared" si="14"/>
        <v>31</v>
      </c>
    </row>
    <row r="52" spans="1:36" x14ac:dyDescent="0.25">
      <c r="A52" s="1">
        <v>34</v>
      </c>
      <c r="B52" s="4">
        <v>48</v>
      </c>
      <c r="C52" s="9" t="s">
        <v>256</v>
      </c>
      <c r="D52" s="9" t="s">
        <v>257</v>
      </c>
      <c r="E52" s="9" t="s">
        <v>258</v>
      </c>
      <c r="F52" s="9">
        <v>4216316459</v>
      </c>
      <c r="G52" s="9" t="s">
        <v>28</v>
      </c>
      <c r="H52" s="27"/>
      <c r="I52" s="6">
        <v>10</v>
      </c>
      <c r="J52" s="6">
        <v>10</v>
      </c>
      <c r="K52" s="9">
        <v>9</v>
      </c>
      <c r="L52" s="7">
        <f t="shared" si="15"/>
        <v>22.5</v>
      </c>
      <c r="M52" s="8" t="str">
        <f>IF(J52=4,RANK(L52,$AA$19:$AA$403,0)+COUNTIF($AA$1:AA51,AA52),"")&amp;IF(J52=5,RANK(L52,$AB$19:$AB$403,0)+COUNTIF($AB$1:AB51,AB52),"")&amp;IF(J52=6,RANK(L52,$AC$19:$AC$403,0)+COUNTIF($AC$1:AC51,AC52),"")&amp;IF(J52=7,RANK(L52,$AD$19:$AD$403,0)+COUNTIF($AD$1:AD51,AD52),"")&amp;IF(J52=8,RANK(L52,$AE$19:$AE$403,0)+COUNTIF($AE$1:AE51,AE52),"")&amp;IF(J52=9,RANK(L52,$AF$19:$AF$403,0)+COUNTIF($AF$1:AF51,AF52),"")&amp;IF(J52=10,RANK(L52,$AG$19:$AG$403,0)+COUNTIF($AG$1:AG51,AG52),"")&amp;IF(J52=11,RANK(L52,$AH$19:$AH$403,0)+COUNTIF($AH$1:AH51,AH52),"")</f>
        <v>34</v>
      </c>
      <c r="N52" s="9" t="s">
        <v>51</v>
      </c>
      <c r="Z52" s="10" t="str">
        <f t="shared" si="4"/>
        <v/>
      </c>
      <c r="AA52" s="10" t="str">
        <f t="shared" si="5"/>
        <v/>
      </c>
      <c r="AB52" s="10" t="str">
        <f t="shared" si="6"/>
        <v/>
      </c>
      <c r="AC52" s="10" t="str">
        <f t="shared" si="7"/>
        <v/>
      </c>
      <c r="AD52" s="10" t="str">
        <f t="shared" si="8"/>
        <v/>
      </c>
      <c r="AE52" s="10" t="str">
        <f t="shared" si="9"/>
        <v/>
      </c>
      <c r="AF52" s="10" t="str">
        <f t="shared" si="10"/>
        <v/>
      </c>
      <c r="AG52" s="10">
        <f t="shared" si="11"/>
        <v>22.5</v>
      </c>
      <c r="AH52" s="10" t="str">
        <f t="shared" si="12"/>
        <v/>
      </c>
      <c r="AI52" s="13" t="str">
        <f t="shared" si="13"/>
        <v>34</v>
      </c>
      <c r="AJ52" s="11">
        <f t="shared" si="14"/>
        <v>34</v>
      </c>
    </row>
    <row r="53" spans="1:36" x14ac:dyDescent="0.25">
      <c r="A53" s="1">
        <v>35</v>
      </c>
      <c r="B53" s="4">
        <v>48</v>
      </c>
      <c r="C53" s="9" t="s">
        <v>259</v>
      </c>
      <c r="D53" s="9" t="s">
        <v>56</v>
      </c>
      <c r="E53" s="9" t="s">
        <v>32</v>
      </c>
      <c r="F53" s="9">
        <v>926752596</v>
      </c>
      <c r="G53" s="9" t="s">
        <v>28</v>
      </c>
      <c r="H53" s="27"/>
      <c r="I53" s="6">
        <v>10</v>
      </c>
      <c r="J53" s="6">
        <v>10</v>
      </c>
      <c r="K53" s="9">
        <v>9</v>
      </c>
      <c r="L53" s="7">
        <f t="shared" si="15"/>
        <v>22.5</v>
      </c>
      <c r="M53" s="8" t="str">
        <f>IF(J53=4,RANK(L53,$AA$19:$AA$403,0)+COUNTIF($AA$1:AA52,AA53),"")&amp;IF(J53=5,RANK(L53,$AB$19:$AB$403,0)+COUNTIF($AB$1:AB52,AB53),"")&amp;IF(J53=6,RANK(L53,$AC$19:$AC$403,0)+COUNTIF($AC$1:AC52,AC53),"")&amp;IF(J53=7,RANK(L53,$AD$19:$AD$403,0)+COUNTIF($AD$1:AD52,AD53),"")&amp;IF(J53=8,RANK(L53,$AE$19:$AE$403,0)+COUNTIF($AE$1:AE52,AE53),"")&amp;IF(J53=9,RANK(L53,$AF$19:$AF$403,0)+COUNTIF($AF$1:AF52,AF53),"")&amp;IF(J53=10,RANK(L53,$AG$19:$AG$403,0)+COUNTIF($AG$1:AG52,AG53),"")&amp;IF(J53=11,RANK(L53,$AH$19:$AH$403,0)+COUNTIF($AH$1:AH52,AH53),"")</f>
        <v>35</v>
      </c>
      <c r="N53" s="9" t="s">
        <v>51</v>
      </c>
      <c r="Z53" s="10" t="str">
        <f t="shared" si="4"/>
        <v/>
      </c>
      <c r="AA53" s="10" t="str">
        <f t="shared" si="5"/>
        <v/>
      </c>
      <c r="AB53" s="10" t="str">
        <f t="shared" si="6"/>
        <v/>
      </c>
      <c r="AC53" s="10" t="str">
        <f t="shared" si="7"/>
        <v/>
      </c>
      <c r="AD53" s="10" t="str">
        <f t="shared" si="8"/>
        <v/>
      </c>
      <c r="AE53" s="10" t="str">
        <f t="shared" si="9"/>
        <v/>
      </c>
      <c r="AF53" s="10" t="str">
        <f t="shared" si="10"/>
        <v/>
      </c>
      <c r="AG53" s="10">
        <f t="shared" si="11"/>
        <v>22.5</v>
      </c>
      <c r="AH53" s="10" t="str">
        <f t="shared" si="12"/>
        <v/>
      </c>
      <c r="AI53" s="13" t="str">
        <f t="shared" si="13"/>
        <v>34</v>
      </c>
      <c r="AJ53" s="11">
        <f t="shared" si="14"/>
        <v>34</v>
      </c>
    </row>
    <row r="54" spans="1:36" x14ac:dyDescent="0.25">
      <c r="A54" s="1">
        <v>36</v>
      </c>
      <c r="B54" s="4">
        <v>48</v>
      </c>
      <c r="C54" s="9" t="s">
        <v>260</v>
      </c>
      <c r="D54" s="9" t="s">
        <v>261</v>
      </c>
      <c r="E54" s="9" t="s">
        <v>36</v>
      </c>
      <c r="F54" s="9">
        <v>1173810607</v>
      </c>
      <c r="G54" s="9" t="s">
        <v>28</v>
      </c>
      <c r="H54" s="27"/>
      <c r="I54" s="6">
        <v>10</v>
      </c>
      <c r="J54" s="6">
        <v>10</v>
      </c>
      <c r="K54" s="9">
        <v>9</v>
      </c>
      <c r="L54" s="7">
        <f t="shared" si="15"/>
        <v>22.5</v>
      </c>
      <c r="M54" s="8" t="str">
        <f>IF(J54=4,RANK(L54,$AA$19:$AA$403,0)+COUNTIF($AA$1:AA53,AA54),"")&amp;IF(J54=5,RANK(L54,$AB$19:$AB$403,0)+COUNTIF($AB$1:AB53,AB54),"")&amp;IF(J54=6,RANK(L54,$AC$19:$AC$403,0)+COUNTIF($AC$1:AC53,AC54),"")&amp;IF(J54=7,RANK(L54,$AD$19:$AD$403,0)+COUNTIF($AD$1:AD53,AD54),"")&amp;IF(J54=8,RANK(L54,$AE$19:$AE$403,0)+COUNTIF($AE$1:AE53,AE54),"")&amp;IF(J54=9,RANK(L54,$AF$19:$AF$403,0)+COUNTIF($AF$1:AF53,AF54),"")&amp;IF(J54=10,RANK(L54,$AG$19:$AG$403,0)+COUNTIF($AG$1:AG53,AG54),"")&amp;IF(J54=11,RANK(L54,$AH$19:$AH$403,0)+COUNTIF($AH$1:AH53,AH54),"")</f>
        <v>36</v>
      </c>
      <c r="N54" s="9" t="s">
        <v>51</v>
      </c>
      <c r="Z54" s="10" t="str">
        <f t="shared" si="4"/>
        <v/>
      </c>
      <c r="AA54" s="10" t="str">
        <f t="shared" si="5"/>
        <v/>
      </c>
      <c r="AB54" s="10" t="str">
        <f t="shared" si="6"/>
        <v/>
      </c>
      <c r="AC54" s="10" t="str">
        <f t="shared" si="7"/>
        <v/>
      </c>
      <c r="AD54" s="10" t="str">
        <f t="shared" si="8"/>
        <v/>
      </c>
      <c r="AE54" s="10" t="str">
        <f t="shared" si="9"/>
        <v/>
      </c>
      <c r="AF54" s="10" t="str">
        <f t="shared" si="10"/>
        <v/>
      </c>
      <c r="AG54" s="10">
        <f t="shared" si="11"/>
        <v>22.5</v>
      </c>
      <c r="AH54" s="10" t="str">
        <f t="shared" si="12"/>
        <v/>
      </c>
      <c r="AI54" s="13" t="str">
        <f t="shared" si="13"/>
        <v>34</v>
      </c>
      <c r="AJ54" s="11">
        <f t="shared" si="14"/>
        <v>34</v>
      </c>
    </row>
    <row r="55" spans="1:36" x14ac:dyDescent="0.25">
      <c r="A55" s="1">
        <v>37</v>
      </c>
      <c r="B55" s="4">
        <v>48</v>
      </c>
      <c r="C55" s="9" t="s">
        <v>262</v>
      </c>
      <c r="D55" s="9" t="s">
        <v>169</v>
      </c>
      <c r="E55" s="9" t="s">
        <v>263</v>
      </c>
      <c r="F55" s="9">
        <v>448452083</v>
      </c>
      <c r="G55" s="9" t="s">
        <v>33</v>
      </c>
      <c r="H55" s="27"/>
      <c r="I55" s="6">
        <v>10</v>
      </c>
      <c r="J55" s="6">
        <v>10</v>
      </c>
      <c r="K55" s="9">
        <v>9</v>
      </c>
      <c r="L55" s="7">
        <f t="shared" si="15"/>
        <v>22.5</v>
      </c>
      <c r="M55" s="8" t="str">
        <f>IF(J55=4,RANK(L55,$AA$19:$AA$403,0)+COUNTIF($AA$1:AA54,AA55),"")&amp;IF(J55=5,RANK(L55,$AB$19:$AB$403,0)+COUNTIF($AB$1:AB54,AB55),"")&amp;IF(J55=6,RANK(L55,$AC$19:$AC$403,0)+COUNTIF($AC$1:AC54,AC55),"")&amp;IF(J55=7,RANK(L55,$AD$19:$AD$403,0)+COUNTIF($AD$1:AD54,AD55),"")&amp;IF(J55=8,RANK(L55,$AE$19:$AE$403,0)+COUNTIF($AE$1:AE54,AE55),"")&amp;IF(J55=9,RANK(L55,$AF$19:$AF$403,0)+COUNTIF($AF$1:AF54,AF55),"")&amp;IF(J55=10,RANK(L55,$AG$19:$AG$403,0)+COUNTIF($AG$1:AG54,AG55),"")&amp;IF(J55=11,RANK(L55,$AH$19:$AH$403,0)+COUNTIF($AH$1:AH54,AH55),"")</f>
        <v>37</v>
      </c>
      <c r="N55" s="9" t="s">
        <v>51</v>
      </c>
      <c r="Z55" s="10" t="str">
        <f t="shared" si="4"/>
        <v/>
      </c>
      <c r="AA55" s="10" t="str">
        <f t="shared" si="5"/>
        <v/>
      </c>
      <c r="AB55" s="10" t="str">
        <f t="shared" si="6"/>
        <v/>
      </c>
      <c r="AC55" s="10" t="str">
        <f t="shared" si="7"/>
        <v/>
      </c>
      <c r="AD55" s="10" t="str">
        <f t="shared" si="8"/>
        <v/>
      </c>
      <c r="AE55" s="10" t="str">
        <f t="shared" si="9"/>
        <v/>
      </c>
      <c r="AF55" s="10" t="str">
        <f t="shared" si="10"/>
        <v/>
      </c>
      <c r="AG55" s="10">
        <f t="shared" si="11"/>
        <v>22.5</v>
      </c>
      <c r="AH55" s="10" t="str">
        <f t="shared" si="12"/>
        <v/>
      </c>
      <c r="AI55" s="13" t="str">
        <f t="shared" si="13"/>
        <v>34</v>
      </c>
      <c r="AJ55" s="11">
        <f t="shared" si="14"/>
        <v>34</v>
      </c>
    </row>
    <row r="56" spans="1:36" x14ac:dyDescent="0.25">
      <c r="A56" s="1">
        <v>38</v>
      </c>
      <c r="B56" s="4">
        <v>48</v>
      </c>
      <c r="C56" s="9" t="s">
        <v>264</v>
      </c>
      <c r="D56" s="9" t="s">
        <v>116</v>
      </c>
      <c r="E56" s="9" t="s">
        <v>265</v>
      </c>
      <c r="F56" s="9">
        <v>2855986868</v>
      </c>
      <c r="G56" s="9" t="s">
        <v>28</v>
      </c>
      <c r="H56" s="27"/>
      <c r="I56" s="6">
        <v>10</v>
      </c>
      <c r="J56" s="6">
        <v>10</v>
      </c>
      <c r="K56" s="9">
        <v>8</v>
      </c>
      <c r="L56" s="7">
        <f t="shared" si="15"/>
        <v>20</v>
      </c>
      <c r="M56" s="8" t="str">
        <f>IF(J56=4,RANK(L56,$AA$19:$AA$403,0)+COUNTIF($AA$1:AA55,AA56),"")&amp;IF(J56=5,RANK(L56,$AB$19:$AB$403,0)+COUNTIF($AB$1:AB55,AB56),"")&amp;IF(J56=6,RANK(L56,$AC$19:$AC$403,0)+COUNTIF($AC$1:AC55,AC56),"")&amp;IF(J56=7,RANK(L56,$AD$19:$AD$403,0)+COUNTIF($AD$1:AD55,AD56),"")&amp;IF(J56=8,RANK(L56,$AE$19:$AE$403,0)+COUNTIF($AE$1:AE55,AE56),"")&amp;IF(J56=9,RANK(L56,$AF$19:$AF$403,0)+COUNTIF($AF$1:AF55,AF56),"")&amp;IF(J56=10,RANK(L56,$AG$19:$AG$403,0)+COUNTIF($AG$1:AG55,AG56),"")&amp;IF(J56=11,RANK(L56,$AH$19:$AH$403,0)+COUNTIF($AH$1:AH55,AH56),"")</f>
        <v>38</v>
      </c>
      <c r="N56" s="9" t="s">
        <v>51</v>
      </c>
      <c r="Z56" s="10" t="str">
        <f t="shared" si="4"/>
        <v/>
      </c>
      <c r="AA56" s="10" t="str">
        <f t="shared" si="5"/>
        <v/>
      </c>
      <c r="AB56" s="10" t="str">
        <f t="shared" si="6"/>
        <v/>
      </c>
      <c r="AC56" s="10" t="str">
        <f t="shared" si="7"/>
        <v/>
      </c>
      <c r="AD56" s="10" t="str">
        <f t="shared" si="8"/>
        <v/>
      </c>
      <c r="AE56" s="10" t="str">
        <f t="shared" si="9"/>
        <v/>
      </c>
      <c r="AF56" s="10" t="str">
        <f t="shared" si="10"/>
        <v/>
      </c>
      <c r="AG56" s="10">
        <f t="shared" si="11"/>
        <v>20</v>
      </c>
      <c r="AH56" s="10" t="str">
        <f t="shared" si="12"/>
        <v/>
      </c>
      <c r="AI56" s="13" t="str">
        <f t="shared" si="13"/>
        <v>38</v>
      </c>
      <c r="AJ56" s="11">
        <f t="shared" si="14"/>
        <v>38</v>
      </c>
    </row>
    <row r="57" spans="1:36" x14ac:dyDescent="0.25">
      <c r="A57" s="1">
        <v>39</v>
      </c>
      <c r="B57" s="4">
        <v>48</v>
      </c>
      <c r="C57" s="9" t="s">
        <v>266</v>
      </c>
      <c r="D57" s="9" t="s">
        <v>267</v>
      </c>
      <c r="E57" s="9" t="s">
        <v>249</v>
      </c>
      <c r="F57" s="9">
        <v>3467424772</v>
      </c>
      <c r="G57" s="9" t="s">
        <v>33</v>
      </c>
      <c r="H57" s="27"/>
      <c r="I57" s="6">
        <v>10</v>
      </c>
      <c r="J57" s="6">
        <v>10</v>
      </c>
      <c r="K57" s="9">
        <v>8</v>
      </c>
      <c r="L57" s="7">
        <f t="shared" si="15"/>
        <v>20</v>
      </c>
      <c r="M57" s="8" t="str">
        <f>IF(J57=4,RANK(L57,$AA$19:$AA$403,0)+COUNTIF($AA$1:AA56,AA57),"")&amp;IF(J57=5,RANK(L57,$AB$19:$AB$403,0)+COUNTIF($AB$1:AB56,AB57),"")&amp;IF(J57=6,RANK(L57,$AC$19:$AC$403,0)+COUNTIF($AC$1:AC56,AC57),"")&amp;IF(J57=7,RANK(L57,$AD$19:$AD$403,0)+COUNTIF($AD$1:AD56,AD57),"")&amp;IF(J57=8,RANK(L57,$AE$19:$AE$403,0)+COUNTIF($AE$1:AE56,AE57),"")&amp;IF(J57=9,RANK(L57,$AF$19:$AF$403,0)+COUNTIF($AF$1:AF56,AF57),"")&amp;IF(J57=10,RANK(L57,$AG$19:$AG$403,0)+COUNTIF($AG$1:AG56,AG57),"")&amp;IF(J57=11,RANK(L57,$AH$19:$AH$403,0)+COUNTIF($AH$1:AH56,AH57),"")</f>
        <v>39</v>
      </c>
      <c r="N57" s="9" t="s">
        <v>51</v>
      </c>
      <c r="Z57" s="10" t="str">
        <f t="shared" si="4"/>
        <v/>
      </c>
      <c r="AA57" s="10" t="str">
        <f t="shared" si="5"/>
        <v/>
      </c>
      <c r="AB57" s="10" t="str">
        <f t="shared" si="6"/>
        <v/>
      </c>
      <c r="AC57" s="10" t="str">
        <f t="shared" si="7"/>
        <v/>
      </c>
      <c r="AD57" s="10" t="str">
        <f t="shared" si="8"/>
        <v/>
      </c>
      <c r="AE57" s="10" t="str">
        <f t="shared" si="9"/>
        <v/>
      </c>
      <c r="AF57" s="10" t="str">
        <f t="shared" si="10"/>
        <v/>
      </c>
      <c r="AG57" s="10">
        <f t="shared" si="11"/>
        <v>20</v>
      </c>
      <c r="AH57" s="10" t="str">
        <f t="shared" si="12"/>
        <v/>
      </c>
      <c r="AI57" s="13" t="str">
        <f t="shared" si="13"/>
        <v>38</v>
      </c>
      <c r="AJ57" s="11">
        <f t="shared" si="14"/>
        <v>38</v>
      </c>
    </row>
    <row r="58" spans="1:36" x14ac:dyDescent="0.25">
      <c r="A58" s="1">
        <v>40</v>
      </c>
      <c r="B58" s="4">
        <v>48</v>
      </c>
      <c r="C58" s="9" t="s">
        <v>268</v>
      </c>
      <c r="D58" s="9" t="s">
        <v>69</v>
      </c>
      <c r="E58" s="9" t="s">
        <v>67</v>
      </c>
      <c r="F58" s="9">
        <v>3130760795</v>
      </c>
      <c r="G58" s="9" t="s">
        <v>61</v>
      </c>
      <c r="H58" s="27"/>
      <c r="I58" s="6">
        <v>10</v>
      </c>
      <c r="J58" s="6">
        <v>10</v>
      </c>
      <c r="K58" s="9">
        <v>8</v>
      </c>
      <c r="L58" s="7">
        <f t="shared" si="15"/>
        <v>20</v>
      </c>
      <c r="M58" s="8" t="str">
        <f>IF(J58=4,RANK(L58,$AA$19:$AA$403,0)+COUNTIF($AA$1:AA57,AA58),"")&amp;IF(J58=5,RANK(L58,$AB$19:$AB$403,0)+COUNTIF($AB$1:AB57,AB58),"")&amp;IF(J58=6,RANK(L58,$AC$19:$AC$403,0)+COUNTIF($AC$1:AC57,AC58),"")&amp;IF(J58=7,RANK(L58,$AD$19:$AD$403,0)+COUNTIF($AD$1:AD57,AD58),"")&amp;IF(J58=8,RANK(L58,$AE$19:$AE$403,0)+COUNTIF($AE$1:AE57,AE58),"")&amp;IF(J58=9,RANK(L58,$AF$19:$AF$403,0)+COUNTIF($AF$1:AF57,AF58),"")&amp;IF(J58=10,RANK(L58,$AG$19:$AG$403,0)+COUNTIF($AG$1:AG57,AG58),"")&amp;IF(J58=11,RANK(L58,$AH$19:$AH$403,0)+COUNTIF($AH$1:AH57,AH58),"")</f>
        <v>40</v>
      </c>
      <c r="N58" s="9" t="s">
        <v>51</v>
      </c>
      <c r="Z58" s="10" t="str">
        <f t="shared" si="4"/>
        <v/>
      </c>
      <c r="AA58" s="10" t="str">
        <f t="shared" si="5"/>
        <v/>
      </c>
      <c r="AB58" s="10" t="str">
        <f t="shared" si="6"/>
        <v/>
      </c>
      <c r="AC58" s="10" t="str">
        <f t="shared" si="7"/>
        <v/>
      </c>
      <c r="AD58" s="10" t="str">
        <f t="shared" si="8"/>
        <v/>
      </c>
      <c r="AE58" s="10" t="str">
        <f t="shared" si="9"/>
        <v/>
      </c>
      <c r="AF58" s="10" t="str">
        <f t="shared" si="10"/>
        <v/>
      </c>
      <c r="AG58" s="10">
        <f t="shared" si="11"/>
        <v>20</v>
      </c>
      <c r="AH58" s="10" t="str">
        <f t="shared" si="12"/>
        <v/>
      </c>
      <c r="AI58" s="13" t="str">
        <f t="shared" si="13"/>
        <v>38</v>
      </c>
      <c r="AJ58" s="11">
        <f t="shared" si="14"/>
        <v>38</v>
      </c>
    </row>
    <row r="59" spans="1:36" x14ac:dyDescent="0.25">
      <c r="A59" s="1">
        <v>41</v>
      </c>
      <c r="B59" s="4">
        <v>48</v>
      </c>
      <c r="C59" s="9" t="s">
        <v>269</v>
      </c>
      <c r="D59" s="9" t="s">
        <v>121</v>
      </c>
      <c r="E59" s="9" t="s">
        <v>44</v>
      </c>
      <c r="F59" s="9">
        <v>667881777</v>
      </c>
      <c r="G59" s="9" t="s">
        <v>33</v>
      </c>
      <c r="H59" s="27"/>
      <c r="I59" s="6">
        <v>10</v>
      </c>
      <c r="J59" s="6">
        <v>10</v>
      </c>
      <c r="K59" s="9">
        <v>8</v>
      </c>
      <c r="L59" s="7">
        <f t="shared" si="15"/>
        <v>20</v>
      </c>
      <c r="M59" s="8" t="str">
        <f>IF(J59=4,RANK(L59,$AA$19:$AA$403,0)+COUNTIF($AA$1:AA58,AA59),"")&amp;IF(J59=5,RANK(L59,$AB$19:$AB$403,0)+COUNTIF($AB$1:AB58,AB59),"")&amp;IF(J59=6,RANK(L59,$AC$19:$AC$403,0)+COUNTIF($AC$1:AC58,AC59),"")&amp;IF(J59=7,RANK(L59,$AD$19:$AD$403,0)+COUNTIF($AD$1:AD58,AD59),"")&amp;IF(J59=8,RANK(L59,$AE$19:$AE$403,0)+COUNTIF($AE$1:AE58,AE59),"")&amp;IF(J59=9,RANK(L59,$AF$19:$AF$403,0)+COUNTIF($AF$1:AF58,AF59),"")&amp;IF(J59=10,RANK(L59,$AG$19:$AG$403,0)+COUNTIF($AG$1:AG58,AG59),"")&amp;IF(J59=11,RANK(L59,$AH$19:$AH$403,0)+COUNTIF($AH$1:AH58,AH59),"")</f>
        <v>41</v>
      </c>
      <c r="N59" s="9" t="s">
        <v>51</v>
      </c>
      <c r="Z59" s="10" t="str">
        <f t="shared" si="4"/>
        <v/>
      </c>
      <c r="AA59" s="10" t="str">
        <f t="shared" si="5"/>
        <v/>
      </c>
      <c r="AB59" s="10" t="str">
        <f t="shared" si="6"/>
        <v/>
      </c>
      <c r="AC59" s="10" t="str">
        <f t="shared" si="7"/>
        <v/>
      </c>
      <c r="AD59" s="10" t="str">
        <f t="shared" si="8"/>
        <v/>
      </c>
      <c r="AE59" s="10" t="str">
        <f t="shared" si="9"/>
        <v/>
      </c>
      <c r="AF59" s="10" t="str">
        <f t="shared" si="10"/>
        <v/>
      </c>
      <c r="AG59" s="10">
        <f t="shared" si="11"/>
        <v>20</v>
      </c>
      <c r="AH59" s="10" t="str">
        <f t="shared" si="12"/>
        <v/>
      </c>
      <c r="AI59" s="13" t="str">
        <f t="shared" si="13"/>
        <v>38</v>
      </c>
      <c r="AJ59" s="11">
        <f t="shared" si="14"/>
        <v>38</v>
      </c>
    </row>
    <row r="60" spans="1:36" x14ac:dyDescent="0.25">
      <c r="A60" s="1">
        <v>42</v>
      </c>
      <c r="B60" s="4">
        <v>48</v>
      </c>
      <c r="C60" s="9" t="s">
        <v>270</v>
      </c>
      <c r="D60" s="9" t="s">
        <v>271</v>
      </c>
      <c r="E60" s="9" t="s">
        <v>44</v>
      </c>
      <c r="F60" s="9">
        <v>779705626</v>
      </c>
      <c r="G60" s="9" t="s">
        <v>33</v>
      </c>
      <c r="H60" s="27"/>
      <c r="I60" s="6">
        <v>10</v>
      </c>
      <c r="J60" s="6">
        <v>10</v>
      </c>
      <c r="K60" s="9">
        <v>8</v>
      </c>
      <c r="L60" s="7">
        <f t="shared" si="15"/>
        <v>20</v>
      </c>
      <c r="M60" s="8" t="str">
        <f>IF(J60=4,RANK(L60,$AA$19:$AA$403,0)+COUNTIF($AA$1:AA59,AA60),"")&amp;IF(J60=5,RANK(L60,$AB$19:$AB$403,0)+COUNTIF($AB$1:AB59,AB60),"")&amp;IF(J60=6,RANK(L60,$AC$19:$AC$403,0)+COUNTIF($AC$1:AC59,AC60),"")&amp;IF(J60=7,RANK(L60,$AD$19:$AD$403,0)+COUNTIF($AD$1:AD59,AD60),"")&amp;IF(J60=8,RANK(L60,$AE$19:$AE$403,0)+COUNTIF($AE$1:AE59,AE60),"")&amp;IF(J60=9,RANK(L60,$AF$19:$AF$403,0)+COUNTIF($AF$1:AF59,AF60),"")&amp;IF(J60=10,RANK(L60,$AG$19:$AG$403,0)+COUNTIF($AG$1:AG59,AG60),"")&amp;IF(J60=11,RANK(L60,$AH$19:$AH$403,0)+COUNTIF($AH$1:AH59,AH60),"")</f>
        <v>42</v>
      </c>
      <c r="N60" s="9" t="s">
        <v>51</v>
      </c>
      <c r="Z60" s="10" t="str">
        <f t="shared" si="4"/>
        <v/>
      </c>
      <c r="AA60" s="10" t="str">
        <f t="shared" si="5"/>
        <v/>
      </c>
      <c r="AB60" s="10" t="str">
        <f t="shared" si="6"/>
        <v/>
      </c>
      <c r="AC60" s="10" t="str">
        <f t="shared" si="7"/>
        <v/>
      </c>
      <c r="AD60" s="10" t="str">
        <f t="shared" si="8"/>
        <v/>
      </c>
      <c r="AE60" s="10" t="str">
        <f t="shared" si="9"/>
        <v/>
      </c>
      <c r="AF60" s="10" t="str">
        <f t="shared" si="10"/>
        <v/>
      </c>
      <c r="AG60" s="10">
        <f t="shared" si="11"/>
        <v>20</v>
      </c>
      <c r="AH60" s="10" t="str">
        <f t="shared" si="12"/>
        <v/>
      </c>
      <c r="AI60" s="13" t="str">
        <f t="shared" si="13"/>
        <v>38</v>
      </c>
      <c r="AJ60" s="11">
        <f t="shared" si="14"/>
        <v>38</v>
      </c>
    </row>
    <row r="61" spans="1:36" x14ac:dyDescent="0.25">
      <c r="A61" s="1">
        <v>43</v>
      </c>
      <c r="B61" s="4">
        <v>48</v>
      </c>
      <c r="C61" s="9" t="s">
        <v>272</v>
      </c>
      <c r="D61" s="9" t="s">
        <v>273</v>
      </c>
      <c r="E61" s="9" t="s">
        <v>36</v>
      </c>
      <c r="F61" s="9">
        <v>2908168877</v>
      </c>
      <c r="G61" s="9" t="s">
        <v>28</v>
      </c>
      <c r="H61" s="27"/>
      <c r="I61" s="6">
        <v>10</v>
      </c>
      <c r="J61" s="6">
        <v>10</v>
      </c>
      <c r="K61" s="9">
        <v>7</v>
      </c>
      <c r="L61" s="7">
        <f t="shared" si="15"/>
        <v>17.5</v>
      </c>
      <c r="M61" s="8" t="str">
        <f>IF(J61=4,RANK(L61,$AA$19:$AA$403,0)+COUNTIF($AA$1:AA60,AA61),"")&amp;IF(J61=5,RANK(L61,$AB$19:$AB$403,0)+COUNTIF($AB$1:AB60,AB61),"")&amp;IF(J61=6,RANK(L61,$AC$19:$AC$403,0)+COUNTIF($AC$1:AC60,AC61),"")&amp;IF(J61=7,RANK(L61,$AD$19:$AD$403,0)+COUNTIF($AD$1:AD60,AD61),"")&amp;IF(J61=8,RANK(L61,$AE$19:$AE$403,0)+COUNTIF($AE$1:AE60,AE61),"")&amp;IF(J61=9,RANK(L61,$AF$19:$AF$403,0)+COUNTIF($AF$1:AF60,AF61),"")&amp;IF(J61=10,RANK(L61,$AG$19:$AG$403,0)+COUNTIF($AG$1:AG60,AG61),"")&amp;IF(J61=11,RANK(L61,$AH$19:$AH$403,0)+COUNTIF($AH$1:AH60,AH61),"")</f>
        <v>43</v>
      </c>
      <c r="N61" s="9" t="s">
        <v>51</v>
      </c>
      <c r="Z61" s="10" t="str">
        <f t="shared" si="4"/>
        <v/>
      </c>
      <c r="AA61" s="10" t="str">
        <f t="shared" si="5"/>
        <v/>
      </c>
      <c r="AB61" s="10" t="str">
        <f t="shared" si="6"/>
        <v/>
      </c>
      <c r="AC61" s="10" t="str">
        <f t="shared" si="7"/>
        <v/>
      </c>
      <c r="AD61" s="10" t="str">
        <f t="shared" si="8"/>
        <v/>
      </c>
      <c r="AE61" s="10" t="str">
        <f t="shared" si="9"/>
        <v/>
      </c>
      <c r="AF61" s="10" t="str">
        <f t="shared" si="10"/>
        <v/>
      </c>
      <c r="AG61" s="10">
        <f t="shared" si="11"/>
        <v>17.5</v>
      </c>
      <c r="AH61" s="10" t="str">
        <f t="shared" si="12"/>
        <v/>
      </c>
      <c r="AI61" s="13" t="str">
        <f t="shared" si="13"/>
        <v>43</v>
      </c>
      <c r="AJ61" s="11">
        <f t="shared" si="14"/>
        <v>43</v>
      </c>
    </row>
    <row r="62" spans="1:36" x14ac:dyDescent="0.25">
      <c r="A62" s="1">
        <v>44</v>
      </c>
      <c r="B62" s="4">
        <v>48</v>
      </c>
      <c r="C62" s="9" t="s">
        <v>274</v>
      </c>
      <c r="D62" s="9" t="s">
        <v>241</v>
      </c>
      <c r="E62" s="9" t="s">
        <v>42</v>
      </c>
      <c r="F62" s="9">
        <v>3612360040</v>
      </c>
      <c r="G62" s="9" t="s">
        <v>33</v>
      </c>
      <c r="H62" s="27"/>
      <c r="I62" s="6">
        <v>10</v>
      </c>
      <c r="J62" s="6">
        <v>10</v>
      </c>
      <c r="K62" s="9">
        <v>6</v>
      </c>
      <c r="L62" s="7">
        <f t="shared" si="15"/>
        <v>15</v>
      </c>
      <c r="M62" s="8" t="str">
        <f>IF(J62=4,RANK(L62,$AA$19:$AA$403,0)+COUNTIF($AA$1:AA61,AA62),"")&amp;IF(J62=5,RANK(L62,$AB$19:$AB$403,0)+COUNTIF($AB$1:AB61,AB62),"")&amp;IF(J62=6,RANK(L62,$AC$19:$AC$403,0)+COUNTIF($AC$1:AC61,AC62),"")&amp;IF(J62=7,RANK(L62,$AD$19:$AD$403,0)+COUNTIF($AD$1:AD61,AD62),"")&amp;IF(J62=8,RANK(L62,$AE$19:$AE$403,0)+COUNTIF($AE$1:AE61,AE62),"")&amp;IF(J62=9,RANK(L62,$AF$19:$AF$403,0)+COUNTIF($AF$1:AF61,AF62),"")&amp;IF(J62=10,RANK(L62,$AG$19:$AG$403,0)+COUNTIF($AG$1:AG61,AG62),"")&amp;IF(J62=11,RANK(L62,$AH$19:$AH$403,0)+COUNTIF($AH$1:AH61,AH62),"")</f>
        <v>44</v>
      </c>
      <c r="N62" s="9" t="s">
        <v>51</v>
      </c>
      <c r="Z62" s="10" t="str">
        <f t="shared" si="4"/>
        <v/>
      </c>
      <c r="AA62" s="10" t="str">
        <f t="shared" si="5"/>
        <v/>
      </c>
      <c r="AB62" s="10" t="str">
        <f t="shared" si="6"/>
        <v/>
      </c>
      <c r="AC62" s="10" t="str">
        <f t="shared" si="7"/>
        <v/>
      </c>
      <c r="AD62" s="10" t="str">
        <f t="shared" si="8"/>
        <v/>
      </c>
      <c r="AE62" s="10" t="str">
        <f t="shared" si="9"/>
        <v/>
      </c>
      <c r="AF62" s="10" t="str">
        <f t="shared" si="10"/>
        <v/>
      </c>
      <c r="AG62" s="10">
        <f t="shared" si="11"/>
        <v>15</v>
      </c>
      <c r="AH62" s="10" t="str">
        <f t="shared" si="12"/>
        <v/>
      </c>
      <c r="AI62" s="13" t="str">
        <f t="shared" si="13"/>
        <v>44</v>
      </c>
      <c r="AJ62" s="11">
        <f t="shared" si="14"/>
        <v>44</v>
      </c>
    </row>
    <row r="63" spans="1:36" x14ac:dyDescent="0.25">
      <c r="A63" s="1">
        <v>45</v>
      </c>
      <c r="B63" s="4">
        <v>48</v>
      </c>
      <c r="C63" s="9" t="s">
        <v>275</v>
      </c>
      <c r="D63" s="9" t="s">
        <v>276</v>
      </c>
      <c r="E63" s="9" t="s">
        <v>60</v>
      </c>
      <c r="F63" s="9">
        <v>547542312</v>
      </c>
      <c r="G63" s="9" t="s">
        <v>33</v>
      </c>
      <c r="H63" s="27"/>
      <c r="I63" s="6">
        <v>10</v>
      </c>
      <c r="J63" s="6">
        <v>10</v>
      </c>
      <c r="K63" s="9">
        <v>6</v>
      </c>
      <c r="L63" s="7">
        <f t="shared" si="15"/>
        <v>15</v>
      </c>
      <c r="M63" s="8" t="str">
        <f>IF(J63=4,RANK(L63,$AA$19:$AA$403,0)+COUNTIF($AA$1:AA62,AA63),"")&amp;IF(J63=5,RANK(L63,$AB$19:$AB$403,0)+COUNTIF($AB$1:AB62,AB63),"")&amp;IF(J63=6,RANK(L63,$AC$19:$AC$403,0)+COUNTIF($AC$1:AC62,AC63),"")&amp;IF(J63=7,RANK(L63,$AD$19:$AD$403,0)+COUNTIF($AD$1:AD62,AD63),"")&amp;IF(J63=8,RANK(L63,$AE$19:$AE$403,0)+COUNTIF($AE$1:AE62,AE63),"")&amp;IF(J63=9,RANK(L63,$AF$19:$AF$403,0)+COUNTIF($AF$1:AF62,AF63),"")&amp;IF(J63=10,RANK(L63,$AG$19:$AG$403,0)+COUNTIF($AG$1:AG62,AG63),"")&amp;IF(J63=11,RANK(L63,$AH$19:$AH$403,0)+COUNTIF($AH$1:AH62,AH63),"")</f>
        <v>45</v>
      </c>
      <c r="N63" s="9" t="s">
        <v>51</v>
      </c>
      <c r="Z63" s="10" t="str">
        <f t="shared" si="4"/>
        <v/>
      </c>
      <c r="AA63" s="10" t="str">
        <f t="shared" si="5"/>
        <v/>
      </c>
      <c r="AB63" s="10" t="str">
        <f t="shared" si="6"/>
        <v/>
      </c>
      <c r="AC63" s="10" t="str">
        <f t="shared" si="7"/>
        <v/>
      </c>
      <c r="AD63" s="10" t="str">
        <f t="shared" si="8"/>
        <v/>
      </c>
      <c r="AE63" s="10" t="str">
        <f t="shared" si="9"/>
        <v/>
      </c>
      <c r="AF63" s="10" t="str">
        <f t="shared" si="10"/>
        <v/>
      </c>
      <c r="AG63" s="10">
        <f t="shared" si="11"/>
        <v>15</v>
      </c>
      <c r="AH63" s="10" t="str">
        <f t="shared" si="12"/>
        <v/>
      </c>
      <c r="AI63" s="13" t="str">
        <f t="shared" si="13"/>
        <v>44</v>
      </c>
      <c r="AJ63" s="11">
        <f t="shared" si="14"/>
        <v>44</v>
      </c>
    </row>
    <row r="64" spans="1:36" x14ac:dyDescent="0.25">
      <c r="A64" s="1">
        <v>46</v>
      </c>
      <c r="B64" s="4">
        <v>48</v>
      </c>
      <c r="C64" s="9" t="s">
        <v>277</v>
      </c>
      <c r="D64" s="9" t="s">
        <v>257</v>
      </c>
      <c r="E64" s="9" t="s">
        <v>42</v>
      </c>
      <c r="F64" s="9">
        <v>2440800334</v>
      </c>
      <c r="G64" s="9" t="s">
        <v>206</v>
      </c>
      <c r="H64" s="27"/>
      <c r="I64" s="6">
        <v>10</v>
      </c>
      <c r="J64" s="6">
        <v>10</v>
      </c>
      <c r="K64" s="9">
        <v>6</v>
      </c>
      <c r="L64" s="7">
        <f t="shared" si="15"/>
        <v>15</v>
      </c>
      <c r="M64" s="8" t="str">
        <f>IF(J64=4,RANK(L64,$AA$19:$AA$403,0)+COUNTIF($AA$1:AA63,AA64),"")&amp;IF(J64=5,RANK(L64,$AB$19:$AB$403,0)+COUNTIF($AB$1:AB63,AB64),"")&amp;IF(J64=6,RANK(L64,$AC$19:$AC$403,0)+COUNTIF($AC$1:AC63,AC64),"")&amp;IF(J64=7,RANK(L64,$AD$19:$AD$403,0)+COUNTIF($AD$1:AD63,AD64),"")&amp;IF(J64=8,RANK(L64,$AE$19:$AE$403,0)+COUNTIF($AE$1:AE63,AE64),"")&amp;IF(J64=9,RANK(L64,$AF$19:$AF$403,0)+COUNTIF($AF$1:AF63,AF64),"")&amp;IF(J64=10,RANK(L64,$AG$19:$AG$403,0)+COUNTIF($AG$1:AG63,AG64),"")&amp;IF(J64=11,RANK(L64,$AH$19:$AH$403,0)+COUNTIF($AH$1:AH63,AH64),"")</f>
        <v>46</v>
      </c>
      <c r="N64" s="9" t="s">
        <v>51</v>
      </c>
      <c r="Z64" s="10" t="str">
        <f t="shared" si="4"/>
        <v/>
      </c>
      <c r="AA64" s="10" t="str">
        <f t="shared" si="5"/>
        <v/>
      </c>
      <c r="AB64" s="10" t="str">
        <f t="shared" si="6"/>
        <v/>
      </c>
      <c r="AC64" s="10" t="str">
        <f t="shared" si="7"/>
        <v/>
      </c>
      <c r="AD64" s="10" t="str">
        <f t="shared" si="8"/>
        <v/>
      </c>
      <c r="AE64" s="10" t="str">
        <f t="shared" si="9"/>
        <v/>
      </c>
      <c r="AF64" s="10" t="str">
        <f t="shared" si="10"/>
        <v/>
      </c>
      <c r="AG64" s="10">
        <f t="shared" si="11"/>
        <v>15</v>
      </c>
      <c r="AH64" s="10" t="str">
        <f t="shared" si="12"/>
        <v/>
      </c>
      <c r="AI64" s="13" t="str">
        <f t="shared" si="13"/>
        <v>44</v>
      </c>
      <c r="AJ64" s="11">
        <f t="shared" si="14"/>
        <v>44</v>
      </c>
    </row>
    <row r="65" spans="1:36" x14ac:dyDescent="0.25">
      <c r="A65" s="1">
        <v>47</v>
      </c>
      <c r="B65" s="4">
        <v>48</v>
      </c>
      <c r="C65" s="9" t="s">
        <v>278</v>
      </c>
      <c r="D65" s="9" t="s">
        <v>208</v>
      </c>
      <c r="E65" s="9" t="s">
        <v>213</v>
      </c>
      <c r="F65" s="9">
        <v>1355293095</v>
      </c>
      <c r="G65" s="9" t="s">
        <v>33</v>
      </c>
      <c r="H65" s="27"/>
      <c r="I65" s="6">
        <v>10</v>
      </c>
      <c r="J65" s="6">
        <v>10</v>
      </c>
      <c r="K65" s="9">
        <v>6</v>
      </c>
      <c r="L65" s="7">
        <f t="shared" si="15"/>
        <v>15</v>
      </c>
      <c r="M65" s="8" t="str">
        <f>IF(J65=4,RANK(L65,$AA$19:$AA$403,0)+COUNTIF($AA$1:AA64,AA65),"")&amp;IF(J65=5,RANK(L65,$AB$19:$AB$403,0)+COUNTIF($AB$1:AB64,AB65),"")&amp;IF(J65=6,RANK(L65,$AC$19:$AC$403,0)+COUNTIF($AC$1:AC64,AC65),"")&amp;IF(J65=7,RANK(L65,$AD$19:$AD$403,0)+COUNTIF($AD$1:AD64,AD65),"")&amp;IF(J65=8,RANK(L65,$AE$19:$AE$403,0)+COUNTIF($AE$1:AE64,AE65),"")&amp;IF(J65=9,RANK(L65,$AF$19:$AF$403,0)+COUNTIF($AF$1:AF64,AF65),"")&amp;IF(J65=10,RANK(L65,$AG$19:$AG$403,0)+COUNTIF($AG$1:AG64,AG65),"")&amp;IF(J65=11,RANK(L65,$AH$19:$AH$403,0)+COUNTIF($AH$1:AH64,AH65),"")</f>
        <v>47</v>
      </c>
      <c r="N65" s="9" t="s">
        <v>51</v>
      </c>
      <c r="Z65" s="10" t="str">
        <f t="shared" si="4"/>
        <v/>
      </c>
      <c r="AA65" s="10" t="str">
        <f t="shared" si="5"/>
        <v/>
      </c>
      <c r="AB65" s="10" t="str">
        <f t="shared" si="6"/>
        <v/>
      </c>
      <c r="AC65" s="10" t="str">
        <f t="shared" si="7"/>
        <v/>
      </c>
      <c r="AD65" s="10" t="str">
        <f t="shared" si="8"/>
        <v/>
      </c>
      <c r="AE65" s="10" t="str">
        <f t="shared" si="9"/>
        <v/>
      </c>
      <c r="AF65" s="10" t="str">
        <f t="shared" si="10"/>
        <v/>
      </c>
      <c r="AG65" s="10">
        <f t="shared" si="11"/>
        <v>15</v>
      </c>
      <c r="AH65" s="10" t="str">
        <f t="shared" si="12"/>
        <v/>
      </c>
      <c r="AI65" s="13" t="str">
        <f t="shared" si="13"/>
        <v>44</v>
      </c>
      <c r="AJ65" s="11">
        <f t="shared" si="14"/>
        <v>44</v>
      </c>
    </row>
    <row r="66" spans="1:36" x14ac:dyDescent="0.25">
      <c r="A66" s="1">
        <v>48</v>
      </c>
      <c r="B66" s="4">
        <v>48</v>
      </c>
      <c r="C66" s="9" t="s">
        <v>279</v>
      </c>
      <c r="D66" s="9" t="s">
        <v>280</v>
      </c>
      <c r="E66" s="9" t="s">
        <v>281</v>
      </c>
      <c r="F66" s="9">
        <v>441999618</v>
      </c>
      <c r="G66" s="9" t="s">
        <v>28</v>
      </c>
      <c r="H66" s="27"/>
      <c r="I66" s="6">
        <v>10</v>
      </c>
      <c r="J66" s="6">
        <v>10</v>
      </c>
      <c r="K66" s="9">
        <v>6</v>
      </c>
      <c r="L66" s="7">
        <f t="shared" si="15"/>
        <v>15</v>
      </c>
      <c r="M66" s="8" t="str">
        <f>IF(J66=4,RANK(L66,$AA$19:$AA$403,0)+COUNTIF($AA$1:AA65,AA66),"")&amp;IF(J66=5,RANK(L66,$AB$19:$AB$403,0)+COUNTIF($AB$1:AB65,AB66),"")&amp;IF(J66=6,RANK(L66,$AC$19:$AC$403,0)+COUNTIF($AC$1:AC65,AC66),"")&amp;IF(J66=7,RANK(L66,$AD$19:$AD$403,0)+COUNTIF($AD$1:AD65,AD66),"")&amp;IF(J66=8,RANK(L66,$AE$19:$AE$403,0)+COUNTIF($AE$1:AE65,AE66),"")&amp;IF(J66=9,RANK(L66,$AF$19:$AF$403,0)+COUNTIF($AF$1:AF65,AF66),"")&amp;IF(J66=10,RANK(L66,$AG$19:$AG$403,0)+COUNTIF($AG$1:AG65,AG66),"")&amp;IF(J66=11,RANK(L66,$AH$19:$AH$403,0)+COUNTIF($AH$1:AH65,AH66),"")</f>
        <v>48</v>
      </c>
      <c r="N66" s="9" t="s">
        <v>51</v>
      </c>
      <c r="Z66" s="10" t="str">
        <f t="shared" si="4"/>
        <v/>
      </c>
      <c r="AA66" s="10" t="str">
        <f t="shared" si="5"/>
        <v/>
      </c>
      <c r="AB66" s="10" t="str">
        <f t="shared" si="6"/>
        <v/>
      </c>
      <c r="AC66" s="10" t="str">
        <f t="shared" si="7"/>
        <v/>
      </c>
      <c r="AD66" s="10" t="str">
        <f t="shared" si="8"/>
        <v/>
      </c>
      <c r="AE66" s="10" t="str">
        <f t="shared" si="9"/>
        <v/>
      </c>
      <c r="AF66" s="10" t="str">
        <f t="shared" si="10"/>
        <v/>
      </c>
      <c r="AG66" s="10">
        <f t="shared" si="11"/>
        <v>15</v>
      </c>
      <c r="AH66" s="10" t="str">
        <f t="shared" si="12"/>
        <v/>
      </c>
      <c r="AI66" s="13" t="str">
        <f t="shared" si="13"/>
        <v>44</v>
      </c>
      <c r="AJ66" s="11">
        <f t="shared" si="14"/>
        <v>44</v>
      </c>
    </row>
    <row r="67" spans="1:36" x14ac:dyDescent="0.25">
      <c r="A67" s="1">
        <v>49</v>
      </c>
      <c r="B67" s="4">
        <v>48</v>
      </c>
      <c r="C67" s="9" t="s">
        <v>282</v>
      </c>
      <c r="D67" s="9" t="s">
        <v>121</v>
      </c>
      <c r="E67" s="9" t="s">
        <v>283</v>
      </c>
      <c r="F67" s="9">
        <v>3200663691</v>
      </c>
      <c r="G67" s="9" t="s">
        <v>33</v>
      </c>
      <c r="H67" s="27"/>
      <c r="I67" s="6">
        <v>10</v>
      </c>
      <c r="J67" s="6">
        <v>10</v>
      </c>
      <c r="K67" s="9">
        <v>6</v>
      </c>
      <c r="L67" s="7">
        <f t="shared" si="15"/>
        <v>15</v>
      </c>
      <c r="M67" s="8" t="str">
        <f>IF(J67=4,RANK(L67,$AA$19:$AA$403,0)+COUNTIF($AA$1:AA66,AA67),"")&amp;IF(J67=5,RANK(L67,$AB$19:$AB$403,0)+COUNTIF($AB$1:AB66,AB67),"")&amp;IF(J67=6,RANK(L67,$AC$19:$AC$403,0)+COUNTIF($AC$1:AC66,AC67),"")&amp;IF(J67=7,RANK(L67,$AD$19:$AD$403,0)+COUNTIF($AD$1:AD66,AD67),"")&amp;IF(J67=8,RANK(L67,$AE$19:$AE$403,0)+COUNTIF($AE$1:AE66,AE67),"")&amp;IF(J67=9,RANK(L67,$AF$19:$AF$403,0)+COUNTIF($AF$1:AF66,AF67),"")&amp;IF(J67=10,RANK(L67,$AG$19:$AG$403,0)+COUNTIF($AG$1:AG66,AG67),"")&amp;IF(J67=11,RANK(L67,$AH$19:$AH$403,0)+COUNTIF($AH$1:AH66,AH67),"")</f>
        <v>49</v>
      </c>
      <c r="N67" s="9" t="s">
        <v>51</v>
      </c>
      <c r="Z67" s="10" t="str">
        <f t="shared" si="4"/>
        <v/>
      </c>
      <c r="AA67" s="10" t="str">
        <f t="shared" si="5"/>
        <v/>
      </c>
      <c r="AB67" s="10" t="str">
        <f t="shared" si="6"/>
        <v/>
      </c>
      <c r="AC67" s="10" t="str">
        <f t="shared" si="7"/>
        <v/>
      </c>
      <c r="AD67" s="10" t="str">
        <f t="shared" si="8"/>
        <v/>
      </c>
      <c r="AE67" s="10" t="str">
        <f t="shared" si="9"/>
        <v/>
      </c>
      <c r="AF67" s="10" t="str">
        <f t="shared" si="10"/>
        <v/>
      </c>
      <c r="AG67" s="10">
        <f t="shared" si="11"/>
        <v>15</v>
      </c>
      <c r="AH67" s="10" t="str">
        <f t="shared" si="12"/>
        <v/>
      </c>
      <c r="AI67" s="13" t="str">
        <f t="shared" si="13"/>
        <v>44</v>
      </c>
      <c r="AJ67" s="11">
        <f t="shared" si="14"/>
        <v>44</v>
      </c>
    </row>
    <row r="68" spans="1:36" x14ac:dyDescent="0.25">
      <c r="A68" s="1">
        <v>50</v>
      </c>
      <c r="B68" s="4">
        <v>48</v>
      </c>
      <c r="C68" s="9" t="s">
        <v>126</v>
      </c>
      <c r="D68" s="9" t="s">
        <v>204</v>
      </c>
      <c r="E68" s="9" t="s">
        <v>128</v>
      </c>
      <c r="F68" s="9">
        <v>620694520</v>
      </c>
      <c r="G68" s="9" t="s">
        <v>61</v>
      </c>
      <c r="H68" s="27"/>
      <c r="I68" s="6">
        <v>10</v>
      </c>
      <c r="J68" s="6">
        <v>10</v>
      </c>
      <c r="K68" s="9">
        <v>5</v>
      </c>
      <c r="L68" s="7">
        <f t="shared" si="15"/>
        <v>12.5</v>
      </c>
      <c r="M68" s="8" t="str">
        <f>IF(J68=4,RANK(L68,$AA$19:$AA$403,0)+COUNTIF($AA$1:AA67,AA68),"")&amp;IF(J68=5,RANK(L68,$AB$19:$AB$403,0)+COUNTIF($AB$1:AB67,AB68),"")&amp;IF(J68=6,RANK(L68,$AC$19:$AC$403,0)+COUNTIF($AC$1:AC67,AC68),"")&amp;IF(J68=7,RANK(L68,$AD$19:$AD$403,0)+COUNTIF($AD$1:AD67,AD68),"")&amp;IF(J68=8,RANK(L68,$AE$19:$AE$403,0)+COUNTIF($AE$1:AE67,AE68),"")&amp;IF(J68=9,RANK(L68,$AF$19:$AF$403,0)+COUNTIF($AF$1:AF67,AF68),"")&amp;IF(J68=10,RANK(L68,$AG$19:$AG$403,0)+COUNTIF($AG$1:AG67,AG68),"")&amp;IF(J68=11,RANK(L68,$AH$19:$AH$403,0)+COUNTIF($AH$1:AH67,AH68),"")</f>
        <v>50</v>
      </c>
      <c r="N68" s="9" t="s">
        <v>51</v>
      </c>
      <c r="Z68" s="10" t="str">
        <f t="shared" si="4"/>
        <v/>
      </c>
      <c r="AA68" s="10" t="str">
        <f t="shared" si="5"/>
        <v/>
      </c>
      <c r="AB68" s="10" t="str">
        <f t="shared" si="6"/>
        <v/>
      </c>
      <c r="AC68" s="10" t="str">
        <f t="shared" si="7"/>
        <v/>
      </c>
      <c r="AD68" s="10" t="str">
        <f t="shared" si="8"/>
        <v/>
      </c>
      <c r="AE68" s="10" t="str">
        <f t="shared" si="9"/>
        <v/>
      </c>
      <c r="AF68" s="10" t="str">
        <f t="shared" si="10"/>
        <v/>
      </c>
      <c r="AG68" s="10">
        <f t="shared" si="11"/>
        <v>12.5</v>
      </c>
      <c r="AH68" s="10" t="str">
        <f t="shared" si="12"/>
        <v/>
      </c>
      <c r="AI68" s="13" t="str">
        <f t="shared" si="13"/>
        <v>50</v>
      </c>
      <c r="AJ68" s="11">
        <f t="shared" si="14"/>
        <v>50</v>
      </c>
    </row>
    <row r="69" spans="1:36" x14ac:dyDescent="0.25">
      <c r="A69" s="1">
        <v>51</v>
      </c>
      <c r="B69" s="4">
        <v>48</v>
      </c>
      <c r="C69" s="9" t="s">
        <v>284</v>
      </c>
      <c r="D69" s="9" t="s">
        <v>116</v>
      </c>
      <c r="E69" s="9" t="s">
        <v>49</v>
      </c>
      <c r="F69" s="9">
        <v>2703793057</v>
      </c>
      <c r="G69" s="9" t="s">
        <v>33</v>
      </c>
      <c r="H69" s="27"/>
      <c r="I69" s="6">
        <v>10</v>
      </c>
      <c r="J69" s="6">
        <v>10</v>
      </c>
      <c r="K69" s="9">
        <v>5</v>
      </c>
      <c r="L69" s="7">
        <f t="shared" si="15"/>
        <v>12.5</v>
      </c>
      <c r="M69" s="8" t="str">
        <f>IF(J69=4,RANK(L69,$AA$19:$AA$403,0)+COUNTIF($AA$1:AA68,AA69),"")&amp;IF(J69=5,RANK(L69,$AB$19:$AB$403,0)+COUNTIF($AB$1:AB68,AB69),"")&amp;IF(J69=6,RANK(L69,$AC$19:$AC$403,0)+COUNTIF($AC$1:AC68,AC69),"")&amp;IF(J69=7,RANK(L69,$AD$19:$AD$403,0)+COUNTIF($AD$1:AD68,AD69),"")&amp;IF(J69=8,RANK(L69,$AE$19:$AE$403,0)+COUNTIF($AE$1:AE68,AE69),"")&amp;IF(J69=9,RANK(L69,$AF$19:$AF$403,0)+COUNTIF($AF$1:AF68,AF69),"")&amp;IF(J69=10,RANK(L69,$AG$19:$AG$403,0)+COUNTIF($AG$1:AG68,AG69),"")&amp;IF(J69=11,RANK(L69,$AH$19:$AH$403,0)+COUNTIF($AH$1:AH68,AH69),"")</f>
        <v>51</v>
      </c>
      <c r="N69" s="9" t="s">
        <v>51</v>
      </c>
      <c r="Z69" s="10" t="str">
        <f t="shared" si="4"/>
        <v/>
      </c>
      <c r="AA69" s="10" t="str">
        <f t="shared" si="5"/>
        <v/>
      </c>
      <c r="AB69" s="10" t="str">
        <f t="shared" si="6"/>
        <v/>
      </c>
      <c r="AC69" s="10" t="str">
        <f t="shared" si="7"/>
        <v/>
      </c>
      <c r="AD69" s="10" t="str">
        <f t="shared" si="8"/>
        <v/>
      </c>
      <c r="AE69" s="10" t="str">
        <f t="shared" si="9"/>
        <v/>
      </c>
      <c r="AF69" s="10" t="str">
        <f t="shared" si="10"/>
        <v/>
      </c>
      <c r="AG69" s="10">
        <f t="shared" si="11"/>
        <v>12.5</v>
      </c>
      <c r="AH69" s="10" t="str">
        <f t="shared" si="12"/>
        <v/>
      </c>
      <c r="AI69" s="13" t="str">
        <f t="shared" si="13"/>
        <v>50</v>
      </c>
      <c r="AJ69" s="11">
        <f t="shared" si="14"/>
        <v>50</v>
      </c>
    </row>
    <row r="70" spans="1:36" x14ac:dyDescent="0.25">
      <c r="A70" s="1">
        <v>52</v>
      </c>
      <c r="B70" s="4">
        <v>48</v>
      </c>
      <c r="C70" s="9" t="s">
        <v>285</v>
      </c>
      <c r="D70" s="9" t="s">
        <v>286</v>
      </c>
      <c r="E70" s="9" t="s">
        <v>32</v>
      </c>
      <c r="F70" s="9">
        <v>4222114310</v>
      </c>
      <c r="G70" s="9" t="s">
        <v>28</v>
      </c>
      <c r="H70" s="27"/>
      <c r="I70" s="6">
        <v>10</v>
      </c>
      <c r="J70" s="6">
        <v>10</v>
      </c>
      <c r="K70" s="9">
        <v>4</v>
      </c>
      <c r="L70" s="7">
        <f t="shared" si="15"/>
        <v>10</v>
      </c>
      <c r="M70" s="8" t="str">
        <f>IF(J70=4,RANK(L70,$AA$19:$AA$403,0)+COUNTIF($AA$1:AA69,AA70),"")&amp;IF(J70=5,RANK(L70,$AB$19:$AB$403,0)+COUNTIF($AB$1:AB69,AB70),"")&amp;IF(J70=6,RANK(L70,$AC$19:$AC$403,0)+COUNTIF($AC$1:AC69,AC70),"")&amp;IF(J70=7,RANK(L70,$AD$19:$AD$403,0)+COUNTIF($AD$1:AD69,AD70),"")&amp;IF(J70=8,RANK(L70,$AE$19:$AE$403,0)+COUNTIF($AE$1:AE69,AE70),"")&amp;IF(J70=9,RANK(L70,$AF$19:$AF$403,0)+COUNTIF($AF$1:AF69,AF70),"")&amp;IF(J70=10,RANK(L70,$AG$19:$AG$403,0)+COUNTIF($AG$1:AG69,AG70),"")&amp;IF(J70=11,RANK(L70,$AH$19:$AH$403,0)+COUNTIF($AH$1:AH69,AH70),"")</f>
        <v>52</v>
      </c>
      <c r="N70" s="9" t="s">
        <v>51</v>
      </c>
      <c r="Z70" s="10" t="str">
        <f t="shared" si="4"/>
        <v/>
      </c>
      <c r="AA70" s="10" t="str">
        <f t="shared" si="5"/>
        <v/>
      </c>
      <c r="AB70" s="10" t="str">
        <f t="shared" si="6"/>
        <v/>
      </c>
      <c r="AC70" s="10" t="str">
        <f t="shared" si="7"/>
        <v/>
      </c>
      <c r="AD70" s="10" t="str">
        <f t="shared" si="8"/>
        <v/>
      </c>
      <c r="AE70" s="10" t="str">
        <f t="shared" si="9"/>
        <v/>
      </c>
      <c r="AF70" s="10" t="str">
        <f t="shared" si="10"/>
        <v/>
      </c>
      <c r="AG70" s="10">
        <f t="shared" si="11"/>
        <v>10</v>
      </c>
      <c r="AH70" s="10" t="str">
        <f t="shared" si="12"/>
        <v/>
      </c>
      <c r="AI70" s="13" t="str">
        <f t="shared" si="13"/>
        <v>52</v>
      </c>
      <c r="AJ70" s="11">
        <f t="shared" si="14"/>
        <v>52</v>
      </c>
    </row>
    <row r="71" spans="1:36" x14ac:dyDescent="0.25">
      <c r="A71" s="1">
        <v>53</v>
      </c>
      <c r="B71" s="4">
        <v>48</v>
      </c>
      <c r="C71" s="9" t="s">
        <v>287</v>
      </c>
      <c r="D71" s="9" t="s">
        <v>288</v>
      </c>
      <c r="E71" s="9" t="s">
        <v>49</v>
      </c>
      <c r="F71" s="9">
        <v>3263174841</v>
      </c>
      <c r="G71" s="9" t="s">
        <v>28</v>
      </c>
      <c r="H71" s="27"/>
      <c r="I71" s="6">
        <v>10</v>
      </c>
      <c r="J71" s="6">
        <v>10</v>
      </c>
      <c r="K71" s="9">
        <v>4</v>
      </c>
      <c r="L71" s="7">
        <f t="shared" si="15"/>
        <v>10</v>
      </c>
      <c r="M71" s="8" t="str">
        <f>IF(J71=4,RANK(L71,$AA$19:$AA$403,0)+COUNTIF($AA$1:AA70,AA71),"")&amp;IF(J71=5,RANK(L71,$AB$19:$AB$403,0)+COUNTIF($AB$1:AB70,AB71),"")&amp;IF(J71=6,RANK(L71,$AC$19:$AC$403,0)+COUNTIF($AC$1:AC70,AC71),"")&amp;IF(J71=7,RANK(L71,$AD$19:$AD$403,0)+COUNTIF($AD$1:AD70,AD71),"")&amp;IF(J71=8,RANK(L71,$AE$19:$AE$403,0)+COUNTIF($AE$1:AE70,AE71),"")&amp;IF(J71=9,RANK(L71,$AF$19:$AF$403,0)+COUNTIF($AF$1:AF70,AF71),"")&amp;IF(J71=10,RANK(L71,$AG$19:$AG$403,0)+COUNTIF($AG$1:AG70,AG71),"")&amp;IF(J71=11,RANK(L71,$AH$19:$AH$403,0)+COUNTIF($AH$1:AH70,AH71),"")</f>
        <v>53</v>
      </c>
      <c r="N71" s="9" t="s">
        <v>51</v>
      </c>
      <c r="Z71" s="10" t="str">
        <f t="shared" si="4"/>
        <v/>
      </c>
      <c r="AA71" s="10" t="str">
        <f t="shared" si="5"/>
        <v/>
      </c>
      <c r="AB71" s="10" t="str">
        <f t="shared" si="6"/>
        <v/>
      </c>
      <c r="AC71" s="10" t="str">
        <f t="shared" si="7"/>
        <v/>
      </c>
      <c r="AD71" s="10" t="str">
        <f t="shared" si="8"/>
        <v/>
      </c>
      <c r="AE71" s="10" t="str">
        <f t="shared" si="9"/>
        <v/>
      </c>
      <c r="AF71" s="10" t="str">
        <f t="shared" si="10"/>
        <v/>
      </c>
      <c r="AG71" s="10">
        <f t="shared" si="11"/>
        <v>10</v>
      </c>
      <c r="AH71" s="10" t="str">
        <f t="shared" si="12"/>
        <v/>
      </c>
      <c r="AI71" s="13" t="str">
        <f t="shared" si="13"/>
        <v>52</v>
      </c>
      <c r="AJ71" s="11">
        <f t="shared" si="14"/>
        <v>52</v>
      </c>
    </row>
    <row r="72" spans="1:36" x14ac:dyDescent="0.25">
      <c r="A72" s="1">
        <v>54</v>
      </c>
      <c r="B72" s="4">
        <v>48</v>
      </c>
      <c r="C72" s="9" t="s">
        <v>289</v>
      </c>
      <c r="D72" s="9" t="s">
        <v>38</v>
      </c>
      <c r="E72" s="9" t="s">
        <v>249</v>
      </c>
      <c r="F72" s="9">
        <v>2866634393</v>
      </c>
      <c r="G72" s="9" t="s">
        <v>28</v>
      </c>
      <c r="H72" s="27"/>
      <c r="I72" s="6">
        <v>10</v>
      </c>
      <c r="J72" s="6">
        <v>10</v>
      </c>
      <c r="K72" s="9">
        <v>3</v>
      </c>
      <c r="L72" s="7">
        <f t="shared" si="15"/>
        <v>7.5</v>
      </c>
      <c r="M72" s="8" t="str">
        <f>IF(J72=4,RANK(L72,$AA$19:$AA$403,0)+COUNTIF($AA$1:AA71,AA72),"")&amp;IF(J72=5,RANK(L72,$AB$19:$AB$403,0)+COUNTIF($AB$1:AB71,AB72),"")&amp;IF(J72=6,RANK(L72,$AC$19:$AC$403,0)+COUNTIF($AC$1:AC71,AC72),"")&amp;IF(J72=7,RANK(L72,$AD$19:$AD$403,0)+COUNTIF($AD$1:AD71,AD72),"")&amp;IF(J72=8,RANK(L72,$AE$19:$AE$403,0)+COUNTIF($AE$1:AE71,AE72),"")&amp;IF(J72=9,RANK(L72,$AF$19:$AF$403,0)+COUNTIF($AF$1:AF71,AF72),"")&amp;IF(J72=10,RANK(L72,$AG$19:$AG$403,0)+COUNTIF($AG$1:AG71,AG72),"")&amp;IF(J72=11,RANK(L72,$AH$19:$AH$403,0)+COUNTIF($AH$1:AH71,AH72),"")</f>
        <v>54</v>
      </c>
      <c r="N72" s="9" t="s">
        <v>51</v>
      </c>
      <c r="Z72" s="10" t="str">
        <f t="shared" si="4"/>
        <v/>
      </c>
      <c r="AA72" s="10" t="str">
        <f t="shared" si="5"/>
        <v/>
      </c>
      <c r="AB72" s="10" t="str">
        <f t="shared" si="6"/>
        <v/>
      </c>
      <c r="AC72" s="10" t="str">
        <f t="shared" si="7"/>
        <v/>
      </c>
      <c r="AD72" s="10" t="str">
        <f t="shared" si="8"/>
        <v/>
      </c>
      <c r="AE72" s="10" t="str">
        <f t="shared" si="9"/>
        <v/>
      </c>
      <c r="AF72" s="10" t="str">
        <f t="shared" si="10"/>
        <v/>
      </c>
      <c r="AG72" s="10">
        <f t="shared" si="11"/>
        <v>7.5</v>
      </c>
      <c r="AH72" s="10" t="str">
        <f t="shared" si="12"/>
        <v/>
      </c>
      <c r="AI72" s="13" t="str">
        <f t="shared" si="13"/>
        <v>54</v>
      </c>
      <c r="AJ72" s="11">
        <f t="shared" si="14"/>
        <v>54</v>
      </c>
    </row>
    <row r="73" spans="1:36" x14ac:dyDescent="0.25">
      <c r="A73" s="1">
        <v>55</v>
      </c>
      <c r="B73" s="4">
        <v>48</v>
      </c>
      <c r="C73" s="9" t="s">
        <v>290</v>
      </c>
      <c r="D73" s="9" t="s">
        <v>291</v>
      </c>
      <c r="E73" s="9" t="s">
        <v>292</v>
      </c>
      <c r="F73" s="9">
        <v>436085098</v>
      </c>
      <c r="G73" s="9" t="s">
        <v>33</v>
      </c>
      <c r="H73" s="27"/>
      <c r="I73" s="6">
        <v>10</v>
      </c>
      <c r="J73" s="6">
        <v>10</v>
      </c>
      <c r="K73" s="9">
        <v>2</v>
      </c>
      <c r="L73" s="7">
        <f t="shared" si="15"/>
        <v>5</v>
      </c>
      <c r="M73" s="8" t="str">
        <f>IF(J73=4,RANK(L73,$AA$19:$AA$403,0)+COUNTIF($AA$1:AA72,AA73),"")&amp;IF(J73=5,RANK(L73,$AB$19:$AB$403,0)+COUNTIF($AB$1:AB72,AB73),"")&amp;IF(J73=6,RANK(L73,$AC$19:$AC$403,0)+COUNTIF($AC$1:AC72,AC73),"")&amp;IF(J73=7,RANK(L73,$AD$19:$AD$403,0)+COUNTIF($AD$1:AD72,AD73),"")&amp;IF(J73=8,RANK(L73,$AE$19:$AE$403,0)+COUNTIF($AE$1:AE72,AE73),"")&amp;IF(J73=9,RANK(L73,$AF$19:$AF$403,0)+COUNTIF($AF$1:AF72,AF73),"")&amp;IF(J73=10,RANK(L73,$AG$19:$AG$403,0)+COUNTIF($AG$1:AG72,AG73),"")&amp;IF(J73=11,RANK(L73,$AH$19:$AH$403,0)+COUNTIF($AH$1:AH72,AH73),"")</f>
        <v>55</v>
      </c>
      <c r="N73" s="9" t="s">
        <v>51</v>
      </c>
      <c r="Z73" s="10" t="str">
        <f t="shared" si="4"/>
        <v/>
      </c>
      <c r="AA73" s="10" t="str">
        <f t="shared" si="5"/>
        <v/>
      </c>
      <c r="AB73" s="10" t="str">
        <f t="shared" si="6"/>
        <v/>
      </c>
      <c r="AC73" s="10" t="str">
        <f t="shared" si="7"/>
        <v/>
      </c>
      <c r="AD73" s="10" t="str">
        <f t="shared" si="8"/>
        <v/>
      </c>
      <c r="AE73" s="10" t="str">
        <f t="shared" si="9"/>
        <v/>
      </c>
      <c r="AF73" s="10" t="str">
        <f t="shared" si="10"/>
        <v/>
      </c>
      <c r="AG73" s="10">
        <f t="shared" si="11"/>
        <v>5</v>
      </c>
      <c r="AH73" s="10" t="str">
        <f t="shared" si="12"/>
        <v/>
      </c>
      <c r="AI73" s="13" t="str">
        <f t="shared" si="13"/>
        <v>55</v>
      </c>
      <c r="AJ73" s="11">
        <f t="shared" si="14"/>
        <v>55</v>
      </c>
    </row>
    <row r="74" spans="1:36" x14ac:dyDescent="0.25">
      <c r="A74" s="1">
        <v>56</v>
      </c>
      <c r="B74" s="4">
        <v>48</v>
      </c>
      <c r="C74" s="9" t="s">
        <v>293</v>
      </c>
      <c r="D74" s="9" t="s">
        <v>257</v>
      </c>
      <c r="E74" s="9" t="s">
        <v>258</v>
      </c>
      <c r="F74" s="9">
        <v>3559816882</v>
      </c>
      <c r="G74" s="9" t="s">
        <v>28</v>
      </c>
      <c r="H74" s="27"/>
      <c r="I74" s="6">
        <v>10</v>
      </c>
      <c r="J74" s="6">
        <v>10</v>
      </c>
      <c r="K74" s="9">
        <v>1</v>
      </c>
      <c r="L74" s="7">
        <f t="shared" si="15"/>
        <v>2.5</v>
      </c>
      <c r="M74" s="8" t="str">
        <f>IF(J74=4,RANK(L74,$AA$19:$AA$403,0)+COUNTIF($AA$1:AA73,AA74),"")&amp;IF(J74=5,RANK(L74,$AB$19:$AB$403,0)+COUNTIF($AB$1:AB73,AB74),"")&amp;IF(J74=6,RANK(L74,$AC$19:$AC$403,0)+COUNTIF($AC$1:AC73,AC74),"")&amp;IF(J74=7,RANK(L74,$AD$19:$AD$403,0)+COUNTIF($AD$1:AD73,AD74),"")&amp;IF(J74=8,RANK(L74,$AE$19:$AE$403,0)+COUNTIF($AE$1:AE73,AE74),"")&amp;IF(J74=9,RANK(L74,$AF$19:$AF$403,0)+COUNTIF($AF$1:AF73,AF74),"")&amp;IF(J74=10,RANK(L74,$AG$19:$AG$403,0)+COUNTIF($AG$1:AG73,AG74),"")&amp;IF(J74=11,RANK(L74,$AH$19:$AH$403,0)+COUNTIF($AH$1:AH73,AH74),"")</f>
        <v>56</v>
      </c>
      <c r="N74" s="9" t="s">
        <v>51</v>
      </c>
      <c r="Z74" s="10" t="str">
        <f t="shared" si="4"/>
        <v/>
      </c>
      <c r="AA74" s="10" t="str">
        <f t="shared" si="5"/>
        <v/>
      </c>
      <c r="AB74" s="10" t="str">
        <f t="shared" si="6"/>
        <v/>
      </c>
      <c r="AC74" s="10" t="str">
        <f t="shared" si="7"/>
        <v/>
      </c>
      <c r="AD74" s="10" t="str">
        <f t="shared" si="8"/>
        <v/>
      </c>
      <c r="AE74" s="10" t="str">
        <f t="shared" si="9"/>
        <v/>
      </c>
      <c r="AF74" s="10" t="str">
        <f t="shared" si="10"/>
        <v/>
      </c>
      <c r="AG74" s="10">
        <f t="shared" si="11"/>
        <v>2.5</v>
      </c>
      <c r="AH74" s="10" t="str">
        <f t="shared" si="12"/>
        <v/>
      </c>
      <c r="AI74" s="13" t="str">
        <f t="shared" si="13"/>
        <v>56</v>
      </c>
      <c r="AJ74" s="11">
        <f t="shared" si="14"/>
        <v>56</v>
      </c>
    </row>
    <row r="75" spans="1:36" x14ac:dyDescent="0.25">
      <c r="A75" s="1">
        <v>57</v>
      </c>
      <c r="B75" s="4">
        <v>48</v>
      </c>
      <c r="C75" s="9" t="s">
        <v>294</v>
      </c>
      <c r="D75" s="9" t="s">
        <v>267</v>
      </c>
      <c r="E75" s="9" t="s">
        <v>42</v>
      </c>
      <c r="F75" s="9">
        <v>3739644227</v>
      </c>
      <c r="G75" s="9" t="s">
        <v>33</v>
      </c>
      <c r="H75" s="27"/>
      <c r="I75" s="6">
        <v>10</v>
      </c>
      <c r="J75" s="6">
        <v>10</v>
      </c>
      <c r="K75" s="9">
        <v>1</v>
      </c>
      <c r="L75" s="7">
        <f t="shared" si="15"/>
        <v>2.5</v>
      </c>
      <c r="M75" s="8" t="str">
        <f>IF(J75=4,RANK(L75,$AA$19:$AA$403,0)+COUNTIF($AA$1:AA74,AA75),"")&amp;IF(J75=5,RANK(L75,$AB$19:$AB$403,0)+COUNTIF($AB$1:AB74,AB75),"")&amp;IF(J75=6,RANK(L75,$AC$19:$AC$403,0)+COUNTIF($AC$1:AC74,AC75),"")&amp;IF(J75=7,RANK(L75,$AD$19:$AD$403,0)+COUNTIF($AD$1:AD74,AD75),"")&amp;IF(J75=8,RANK(L75,$AE$19:$AE$403,0)+COUNTIF($AE$1:AE74,AE75),"")&amp;IF(J75=9,RANK(L75,$AF$19:$AF$403,0)+COUNTIF($AF$1:AF74,AF75),"")&amp;IF(J75=10,RANK(L75,$AG$19:$AG$403,0)+COUNTIF($AG$1:AG74,AG75),"")&amp;IF(J75=11,RANK(L75,$AH$19:$AH$403,0)+COUNTIF($AH$1:AH74,AH75),"")</f>
        <v>57</v>
      </c>
      <c r="N75" s="9" t="s">
        <v>51</v>
      </c>
      <c r="Z75" s="10" t="str">
        <f t="shared" si="4"/>
        <v/>
      </c>
      <c r="AA75" s="10" t="str">
        <f t="shared" si="5"/>
        <v/>
      </c>
      <c r="AB75" s="10" t="str">
        <f t="shared" si="6"/>
        <v/>
      </c>
      <c r="AC75" s="10" t="str">
        <f t="shared" si="7"/>
        <v/>
      </c>
      <c r="AD75" s="10" t="str">
        <f t="shared" si="8"/>
        <v/>
      </c>
      <c r="AE75" s="10" t="str">
        <f t="shared" si="9"/>
        <v/>
      </c>
      <c r="AF75" s="10" t="str">
        <f t="shared" si="10"/>
        <v/>
      </c>
      <c r="AG75" s="10">
        <f t="shared" si="11"/>
        <v>2.5</v>
      </c>
      <c r="AH75" s="10" t="str">
        <f t="shared" si="12"/>
        <v/>
      </c>
      <c r="AI75" s="13" t="str">
        <f t="shared" si="13"/>
        <v>56</v>
      </c>
      <c r="AJ75" s="11">
        <f t="shared" si="14"/>
        <v>56</v>
      </c>
    </row>
    <row r="76" spans="1:36" x14ac:dyDescent="0.25">
      <c r="A76" s="1">
        <v>58</v>
      </c>
      <c r="B76" s="4">
        <v>48</v>
      </c>
      <c r="C76" s="9" t="s">
        <v>295</v>
      </c>
      <c r="D76" s="9" t="s">
        <v>296</v>
      </c>
      <c r="E76" s="9" t="s">
        <v>263</v>
      </c>
      <c r="F76" s="9">
        <v>1804878020</v>
      </c>
      <c r="G76" s="9" t="s">
        <v>206</v>
      </c>
      <c r="H76" s="27"/>
      <c r="I76" s="6">
        <v>10</v>
      </c>
      <c r="J76" s="6">
        <v>10</v>
      </c>
      <c r="K76" s="9">
        <v>0</v>
      </c>
      <c r="L76" s="7">
        <f t="shared" si="15"/>
        <v>0</v>
      </c>
      <c r="M76" s="8" t="str">
        <f>IF(J76=4,RANK(L76,$AA$19:$AA$403,0)+COUNTIF($AA$1:AA75,AA76),"")&amp;IF(J76=5,RANK(L76,$AB$19:$AB$403,0)+COUNTIF($AB$1:AB75,AB76),"")&amp;IF(J76=6,RANK(L76,$AC$19:$AC$403,0)+COUNTIF($AC$1:AC75,AC76),"")&amp;IF(J76=7,RANK(L76,$AD$19:$AD$403,0)+COUNTIF($AD$1:AD75,AD76),"")&amp;IF(J76=8,RANK(L76,$AE$19:$AE$403,0)+COUNTIF($AE$1:AE75,AE76),"")&amp;IF(J76=9,RANK(L76,$AF$19:$AF$403,0)+COUNTIF($AF$1:AF75,AF76),"")&amp;IF(J76=10,RANK(L76,$AG$19:$AG$403,0)+COUNTIF($AG$1:AG75,AG76),"")&amp;IF(J76=11,RANK(L76,$AH$19:$AH$403,0)+COUNTIF($AH$1:AH75,AH76),"")</f>
        <v>58</v>
      </c>
      <c r="N76" s="9" t="s">
        <v>51</v>
      </c>
      <c r="Z76" s="10" t="str">
        <f t="shared" si="4"/>
        <v/>
      </c>
      <c r="AA76" s="10" t="str">
        <f t="shared" si="5"/>
        <v/>
      </c>
      <c r="AB76" s="10" t="str">
        <f t="shared" si="6"/>
        <v/>
      </c>
      <c r="AC76" s="10" t="str">
        <f t="shared" si="7"/>
        <v/>
      </c>
      <c r="AD76" s="10" t="str">
        <f t="shared" si="8"/>
        <v/>
      </c>
      <c r="AE76" s="10" t="str">
        <f t="shared" si="9"/>
        <v/>
      </c>
      <c r="AF76" s="10" t="str">
        <f t="shared" si="10"/>
        <v/>
      </c>
      <c r="AG76" s="10">
        <f t="shared" si="11"/>
        <v>0</v>
      </c>
      <c r="AH76" s="10" t="str">
        <f t="shared" si="12"/>
        <v/>
      </c>
      <c r="AI76" s="13" t="str">
        <f t="shared" si="13"/>
        <v>58</v>
      </c>
      <c r="AJ76" s="11">
        <f t="shared" si="14"/>
        <v>58</v>
      </c>
    </row>
    <row r="77" spans="1:36" x14ac:dyDescent="0.25">
      <c r="A77" s="1">
        <v>59</v>
      </c>
      <c r="B77" s="4">
        <v>48</v>
      </c>
      <c r="C77" s="9" t="s">
        <v>297</v>
      </c>
      <c r="D77" s="9" t="s">
        <v>116</v>
      </c>
      <c r="E77" s="9" t="s">
        <v>283</v>
      </c>
      <c r="F77" s="9">
        <v>2393606239</v>
      </c>
      <c r="G77" s="9" t="s">
        <v>28</v>
      </c>
      <c r="H77" s="27"/>
      <c r="I77" s="6">
        <v>10</v>
      </c>
      <c r="J77" s="6">
        <v>10</v>
      </c>
      <c r="K77" s="9">
        <v>0</v>
      </c>
      <c r="L77" s="7">
        <f t="shared" si="15"/>
        <v>0</v>
      </c>
      <c r="M77" s="8" t="str">
        <f>IF(J77=4,RANK(L77,$AA$19:$AA$403,0)+COUNTIF($AA$1:AA76,AA77),"")&amp;IF(J77=5,RANK(L77,$AB$19:$AB$403,0)+COUNTIF($AB$1:AB76,AB77),"")&amp;IF(J77=6,RANK(L77,$AC$19:$AC$403,0)+COUNTIF($AC$1:AC76,AC77),"")&amp;IF(J77=7,RANK(L77,$AD$19:$AD$403,0)+COUNTIF($AD$1:AD76,AD77),"")&amp;IF(J77=8,RANK(L77,$AE$19:$AE$403,0)+COUNTIF($AE$1:AE76,AE77),"")&amp;IF(J77=9,RANK(L77,$AF$19:$AF$403,0)+COUNTIF($AF$1:AF76,AF77),"")&amp;IF(J77=10,RANK(L77,$AG$19:$AG$403,0)+COUNTIF($AG$1:AG76,AG77),"")&amp;IF(J77=11,RANK(L77,$AH$19:$AH$403,0)+COUNTIF($AH$1:AH76,AH77),"")</f>
        <v>59</v>
      </c>
      <c r="N77" s="9" t="s">
        <v>51</v>
      </c>
      <c r="Z77" s="10" t="str">
        <f t="shared" si="4"/>
        <v/>
      </c>
      <c r="AA77" s="10" t="str">
        <f t="shared" si="5"/>
        <v/>
      </c>
      <c r="AB77" s="10" t="str">
        <f t="shared" si="6"/>
        <v/>
      </c>
      <c r="AC77" s="10" t="str">
        <f t="shared" si="7"/>
        <v/>
      </c>
      <c r="AD77" s="10" t="str">
        <f t="shared" si="8"/>
        <v/>
      </c>
      <c r="AE77" s="10" t="str">
        <f t="shared" si="9"/>
        <v/>
      </c>
      <c r="AF77" s="10" t="str">
        <f t="shared" si="10"/>
        <v/>
      </c>
      <c r="AG77" s="10">
        <f t="shared" si="11"/>
        <v>0</v>
      </c>
      <c r="AH77" s="10" t="str">
        <f t="shared" si="12"/>
        <v/>
      </c>
      <c r="AI77" s="13" t="str">
        <f t="shared" si="13"/>
        <v>58</v>
      </c>
      <c r="AJ77" s="11">
        <f t="shared" si="14"/>
        <v>58</v>
      </c>
    </row>
  </sheetData>
  <mergeCells count="6">
    <mergeCell ref="A16:B16"/>
    <mergeCell ref="A6:B7"/>
    <mergeCell ref="C6:G6"/>
    <mergeCell ref="H6:H7"/>
    <mergeCell ref="I6:J6"/>
    <mergeCell ref="I7:J7"/>
  </mergeCells>
  <conditionalFormatting sqref="L19:L77">
    <cfRule type="cellIs" dxfId="2" priority="1" operator="greaterThan">
      <formula>100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J73"/>
  <sheetViews>
    <sheetView zoomScale="90" zoomScaleNormal="90" workbookViewId="0">
      <selection activeCell="A18" sqref="A18"/>
    </sheetView>
  </sheetViews>
  <sheetFormatPr defaultRowHeight="15" x14ac:dyDescent="0.25"/>
  <cols>
    <col min="1" max="1" width="5.5703125" customWidth="1"/>
    <col min="2" max="2" width="8.140625" bestFit="1" customWidth="1"/>
    <col min="3" max="3" width="15.7109375" customWidth="1"/>
    <col min="4" max="4" width="13.85546875" customWidth="1"/>
    <col min="5" max="5" width="15.140625" customWidth="1"/>
    <col min="6" max="6" width="14.5703125" customWidth="1"/>
    <col min="7" max="7" width="28.42578125" customWidth="1"/>
    <col min="8" max="8" width="29.28515625" bestFit="1" customWidth="1"/>
    <col min="9" max="9" width="7.140625" customWidth="1"/>
    <col min="10" max="10" width="8.28515625" customWidth="1"/>
    <col min="11" max="11" width="8.5703125" bestFit="1" customWidth="1"/>
    <col min="12" max="13" width="7.7109375" bestFit="1" customWidth="1"/>
    <col min="14" max="14" width="12" customWidth="1"/>
  </cols>
  <sheetData>
    <row r="6" spans="1:36" ht="15" customHeight="1" x14ac:dyDescent="0.25">
      <c r="A6" s="31"/>
      <c r="B6" s="32"/>
      <c r="C6" s="29" t="s">
        <v>14</v>
      </c>
      <c r="D6" s="35"/>
      <c r="E6" s="35"/>
      <c r="F6" s="35"/>
      <c r="G6" s="30"/>
      <c r="H6" s="36" t="s">
        <v>15</v>
      </c>
      <c r="I6" s="38" t="s">
        <v>16</v>
      </c>
      <c r="J6" s="39"/>
    </row>
    <row r="7" spans="1:36" ht="15" customHeight="1" x14ac:dyDescent="0.25">
      <c r="A7" s="33"/>
      <c r="B7" s="34"/>
      <c r="C7" s="14" t="s">
        <v>17</v>
      </c>
      <c r="D7" s="14" t="s">
        <v>18</v>
      </c>
      <c r="E7" s="14" t="s">
        <v>19</v>
      </c>
      <c r="F7" s="14" t="s">
        <v>20</v>
      </c>
      <c r="G7" s="14" t="s">
        <v>21</v>
      </c>
      <c r="H7" s="37"/>
      <c r="I7" s="40" t="s">
        <v>22</v>
      </c>
      <c r="J7" s="41"/>
    </row>
    <row r="8" spans="1:36" x14ac:dyDescent="0.25">
      <c r="A8" s="15">
        <v>4</v>
      </c>
      <c r="B8" s="16" t="s">
        <v>23</v>
      </c>
      <c r="C8" s="17">
        <f>COUNTIF(J19:J928,4)</f>
        <v>0</v>
      </c>
      <c r="D8" s="17">
        <f>COUNTIF($Z$19:$Z$928,5)</f>
        <v>0</v>
      </c>
      <c r="E8" s="17">
        <f>COUNTIF($Z$19:$Z$928,104)</f>
        <v>0</v>
      </c>
      <c r="F8" s="17">
        <f>SUM(D8:E8)</f>
        <v>0</v>
      </c>
      <c r="G8" s="15">
        <f t="shared" ref="G8:G15" si="0">C8-D8-E8</f>
        <v>0</v>
      </c>
      <c r="H8" s="17"/>
      <c r="I8" s="18"/>
      <c r="J8" s="19">
        <f t="shared" ref="J8:J15" si="1">ROUND(IF(C8=0,0,(IF(AND(C8&lt;=2,C8&gt;0),1,C8*0.45))),0)</f>
        <v>0</v>
      </c>
      <c r="Z8" s="10"/>
      <c r="AA8" s="10"/>
      <c r="AB8" s="10"/>
      <c r="AC8" s="10"/>
      <c r="AD8" s="10"/>
      <c r="AE8" s="10"/>
      <c r="AF8" s="10"/>
      <c r="AG8" s="10"/>
      <c r="AH8" s="11"/>
      <c r="AI8" s="11">
        <f>I8+1-1</f>
        <v>0</v>
      </c>
      <c r="AJ8" s="11">
        <f>J8+1-1</f>
        <v>0</v>
      </c>
    </row>
    <row r="9" spans="1:36" x14ac:dyDescent="0.25">
      <c r="A9" s="15">
        <v>5</v>
      </c>
      <c r="B9" s="16" t="s">
        <v>23</v>
      </c>
      <c r="C9" s="17">
        <f>COUNTIF(J19:J929,5)</f>
        <v>0</v>
      </c>
      <c r="D9" s="17">
        <f>COUNTIF($Z$19:$Z$928,6)</f>
        <v>0</v>
      </c>
      <c r="E9" s="17">
        <f>COUNTIF($Z$19:$Z$928,105)</f>
        <v>0</v>
      </c>
      <c r="F9" s="17">
        <f t="shared" ref="F9:F16" si="2">SUM(D9:E9)</f>
        <v>0</v>
      </c>
      <c r="G9" s="15">
        <f t="shared" si="0"/>
        <v>0</v>
      </c>
      <c r="H9" s="20"/>
      <c r="I9" s="18"/>
      <c r="J9" s="19">
        <f t="shared" si="1"/>
        <v>0</v>
      </c>
      <c r="Z9" s="10"/>
      <c r="AA9" s="10"/>
      <c r="AB9" s="10"/>
      <c r="AC9" s="10"/>
      <c r="AD9" s="10"/>
      <c r="AE9" s="10"/>
      <c r="AF9" s="10"/>
      <c r="AG9" s="10"/>
      <c r="AH9" s="11"/>
      <c r="AI9" s="11">
        <f t="shared" ref="AI9:AJ15" si="3">I9+1-1</f>
        <v>0</v>
      </c>
      <c r="AJ9" s="11">
        <f t="shared" si="3"/>
        <v>0</v>
      </c>
    </row>
    <row r="10" spans="1:36" x14ac:dyDescent="0.25">
      <c r="A10" s="15">
        <v>6</v>
      </c>
      <c r="B10" s="16" t="s">
        <v>23</v>
      </c>
      <c r="C10" s="17">
        <f>COUNTIF(J19:J930,6)</f>
        <v>0</v>
      </c>
      <c r="D10" s="17">
        <f>COUNTIF($Z$19:$Z$928,7)</f>
        <v>0</v>
      </c>
      <c r="E10" s="17">
        <f>COUNTIF($Z$19:$Z$928,106)</f>
        <v>0</v>
      </c>
      <c r="F10" s="17">
        <f t="shared" si="2"/>
        <v>0</v>
      </c>
      <c r="G10" s="15">
        <f t="shared" si="0"/>
        <v>0</v>
      </c>
      <c r="H10" s="21"/>
      <c r="I10" s="22"/>
      <c r="J10" s="19">
        <f t="shared" si="1"/>
        <v>0</v>
      </c>
      <c r="Z10" s="10"/>
      <c r="AA10" s="10"/>
      <c r="AB10" s="10"/>
      <c r="AC10" s="10"/>
      <c r="AD10" s="10"/>
      <c r="AE10" s="10"/>
      <c r="AF10" s="10"/>
      <c r="AG10" s="10"/>
      <c r="AH10" s="11"/>
      <c r="AI10" s="11">
        <f t="shared" si="3"/>
        <v>0</v>
      </c>
      <c r="AJ10" s="11">
        <f t="shared" si="3"/>
        <v>0</v>
      </c>
    </row>
    <row r="11" spans="1:36" x14ac:dyDescent="0.25">
      <c r="A11" s="15">
        <v>7</v>
      </c>
      <c r="B11" s="16" t="s">
        <v>23</v>
      </c>
      <c r="C11" s="17">
        <f>COUNTIF(J19:J931,7)</f>
        <v>0</v>
      </c>
      <c r="D11" s="17">
        <f>COUNTIF($Z$19:$Z$928,8)</f>
        <v>0</v>
      </c>
      <c r="E11" s="17">
        <f>COUNTIF($Z$19:$Z$928,107)</f>
        <v>0</v>
      </c>
      <c r="F11" s="17">
        <f t="shared" si="2"/>
        <v>0</v>
      </c>
      <c r="G11" s="15">
        <f t="shared" si="0"/>
        <v>0</v>
      </c>
      <c r="H11" s="21"/>
      <c r="I11" s="22"/>
      <c r="J11" s="19">
        <f t="shared" si="1"/>
        <v>0</v>
      </c>
      <c r="Z11" s="10"/>
      <c r="AA11" s="10"/>
      <c r="AB11" s="10"/>
      <c r="AC11" s="10"/>
      <c r="AD11" s="10"/>
      <c r="AE11" s="10"/>
      <c r="AF11" s="10"/>
      <c r="AG11" s="10"/>
      <c r="AH11" s="11"/>
      <c r="AI11" s="11">
        <f t="shared" si="3"/>
        <v>0</v>
      </c>
      <c r="AJ11" s="11">
        <f t="shared" si="3"/>
        <v>0</v>
      </c>
    </row>
    <row r="12" spans="1:36" x14ac:dyDescent="0.25">
      <c r="A12" s="15">
        <v>8</v>
      </c>
      <c r="B12" s="16" t="s">
        <v>23</v>
      </c>
      <c r="C12" s="17">
        <f>COUNTIF(J19:J932,8)</f>
        <v>0</v>
      </c>
      <c r="D12" s="17">
        <f>COUNTIF($Z$19:$Z$928,9)</f>
        <v>0</v>
      </c>
      <c r="E12" s="17">
        <f>COUNTIF($Z$19:$Z$928,108)</f>
        <v>0</v>
      </c>
      <c r="F12" s="17">
        <f t="shared" si="2"/>
        <v>0</v>
      </c>
      <c r="G12" s="15">
        <f t="shared" si="0"/>
        <v>0</v>
      </c>
      <c r="H12" s="21"/>
      <c r="I12" s="22"/>
      <c r="J12" s="19">
        <f t="shared" si="1"/>
        <v>0</v>
      </c>
      <c r="Z12" s="10"/>
      <c r="AA12" s="10"/>
      <c r="AB12" s="10"/>
      <c r="AC12" s="10"/>
      <c r="AD12" s="10"/>
      <c r="AE12" s="10"/>
      <c r="AF12" s="10"/>
      <c r="AG12" s="10"/>
      <c r="AH12" s="11"/>
      <c r="AI12" s="11">
        <f t="shared" si="3"/>
        <v>0</v>
      </c>
      <c r="AJ12" s="11">
        <f t="shared" si="3"/>
        <v>0</v>
      </c>
    </row>
    <row r="13" spans="1:36" x14ac:dyDescent="0.25">
      <c r="A13" s="15">
        <v>9</v>
      </c>
      <c r="B13" s="16" t="s">
        <v>23</v>
      </c>
      <c r="C13" s="17">
        <f>COUNTIF(J19:J933,9)</f>
        <v>0</v>
      </c>
      <c r="D13" s="17">
        <f>COUNTIF($Z$19:$Z$928,10)</f>
        <v>0</v>
      </c>
      <c r="E13" s="17">
        <f>COUNTIF($Z$19:$Z$928,109)</f>
        <v>0</v>
      </c>
      <c r="F13" s="17">
        <f t="shared" si="2"/>
        <v>0</v>
      </c>
      <c r="G13" s="15">
        <f t="shared" si="0"/>
        <v>0</v>
      </c>
      <c r="H13" s="21"/>
      <c r="I13" s="22"/>
      <c r="J13" s="19">
        <f t="shared" si="1"/>
        <v>0</v>
      </c>
      <c r="Z13" s="10"/>
      <c r="AA13" s="10"/>
      <c r="AB13" s="10"/>
      <c r="AC13" s="10"/>
      <c r="AD13" s="10"/>
      <c r="AE13" s="10"/>
      <c r="AF13" s="10"/>
      <c r="AG13" s="10"/>
      <c r="AH13" s="11"/>
      <c r="AI13" s="11">
        <f t="shared" si="3"/>
        <v>0</v>
      </c>
      <c r="AJ13" s="11">
        <f t="shared" si="3"/>
        <v>0</v>
      </c>
    </row>
    <row r="14" spans="1:36" x14ac:dyDescent="0.25">
      <c r="A14" s="15">
        <v>10</v>
      </c>
      <c r="B14" s="16" t="s">
        <v>23</v>
      </c>
      <c r="C14" s="17">
        <f>COUNTIF(J19:J934,10)</f>
        <v>0</v>
      </c>
      <c r="D14" s="17">
        <f>COUNTIF($Z$19:$Z$928,11)</f>
        <v>0</v>
      </c>
      <c r="E14" s="17">
        <f>COUNTIF($Z$19:$Z$928,110)</f>
        <v>0</v>
      </c>
      <c r="F14" s="17">
        <f t="shared" si="2"/>
        <v>0</v>
      </c>
      <c r="G14" s="15">
        <f t="shared" si="0"/>
        <v>0</v>
      </c>
      <c r="H14" s="21"/>
      <c r="I14" s="22"/>
      <c r="J14" s="19">
        <f t="shared" si="1"/>
        <v>0</v>
      </c>
      <c r="Z14" s="10"/>
      <c r="AA14" s="10"/>
      <c r="AB14" s="10"/>
      <c r="AC14" s="10"/>
      <c r="AD14" s="10"/>
      <c r="AE14" s="10"/>
      <c r="AF14" s="10"/>
      <c r="AG14" s="10"/>
      <c r="AH14" s="11"/>
      <c r="AI14" s="11">
        <f t="shared" si="3"/>
        <v>0</v>
      </c>
      <c r="AJ14" s="11">
        <f t="shared" si="3"/>
        <v>0</v>
      </c>
    </row>
    <row r="15" spans="1:36" x14ac:dyDescent="0.25">
      <c r="A15" s="15">
        <v>11</v>
      </c>
      <c r="B15" s="16" t="s">
        <v>23</v>
      </c>
      <c r="C15" s="17">
        <f>COUNTIF(J19:J935,11)</f>
        <v>55</v>
      </c>
      <c r="D15" s="17">
        <f>COUNTIF($Z$19:$Z$928,12)</f>
        <v>2</v>
      </c>
      <c r="E15" s="17">
        <f>COUNTIF($Z$19:$Z$928,111)</f>
        <v>2</v>
      </c>
      <c r="F15" s="17">
        <f t="shared" si="2"/>
        <v>4</v>
      </c>
      <c r="G15" s="15">
        <f t="shared" si="0"/>
        <v>51</v>
      </c>
      <c r="H15" s="21">
        <v>40</v>
      </c>
      <c r="I15" s="22"/>
      <c r="J15" s="19">
        <f t="shared" si="1"/>
        <v>25</v>
      </c>
      <c r="Z15" s="10"/>
      <c r="AA15" s="10"/>
      <c r="AB15" s="10"/>
      <c r="AC15" s="10"/>
      <c r="AD15" s="10"/>
      <c r="AE15" s="10"/>
      <c r="AF15" s="10"/>
      <c r="AG15" s="10"/>
      <c r="AH15" s="11"/>
      <c r="AI15" s="11">
        <f t="shared" si="3"/>
        <v>0</v>
      </c>
      <c r="AJ15" s="11">
        <f t="shared" si="3"/>
        <v>25</v>
      </c>
    </row>
    <row r="16" spans="1:36" x14ac:dyDescent="0.25">
      <c r="A16" s="29" t="s">
        <v>24</v>
      </c>
      <c r="B16" s="30"/>
      <c r="C16" s="17">
        <f>SUM(C8:C15)</f>
        <v>55</v>
      </c>
      <c r="D16" s="17">
        <f>COUNTIF($N$19:$N$22,"победитель")</f>
        <v>2</v>
      </c>
      <c r="E16" s="17">
        <f>COUNTIF($N$19:$N$22,"призер")</f>
        <v>2</v>
      </c>
      <c r="F16" s="17">
        <f t="shared" si="2"/>
        <v>4</v>
      </c>
      <c r="G16" s="23">
        <f>SUM(G8:G15)</f>
        <v>51</v>
      </c>
      <c r="H16" s="24"/>
      <c r="I16" s="25"/>
      <c r="J16" s="26">
        <f>SUM(J8:J15)</f>
        <v>25</v>
      </c>
      <c r="Z16" s="10"/>
      <c r="AA16" s="10"/>
      <c r="AB16" s="10"/>
      <c r="AC16" s="10"/>
      <c r="AD16" s="10"/>
      <c r="AE16" s="10"/>
      <c r="AF16" s="10"/>
      <c r="AG16" s="10"/>
      <c r="AH16" s="11"/>
      <c r="AI16" s="10"/>
      <c r="AJ16" s="10"/>
    </row>
    <row r="17" spans="1:36" x14ac:dyDescent="0.25">
      <c r="Z17" s="10"/>
      <c r="AA17" s="10"/>
      <c r="AB17" s="10"/>
      <c r="AC17" s="10"/>
      <c r="AD17" s="10"/>
      <c r="AE17" s="10"/>
      <c r="AF17" s="10"/>
      <c r="AG17" s="10"/>
      <c r="AH17" s="10"/>
      <c r="AI17" s="11"/>
      <c r="AJ17" s="10"/>
    </row>
    <row r="18" spans="1:36" ht="91.5" x14ac:dyDescent="0.25">
      <c r="A18" s="1" t="s">
        <v>0</v>
      </c>
      <c r="B18" s="1" t="s">
        <v>1</v>
      </c>
      <c r="C18" s="2" t="s">
        <v>2</v>
      </c>
      <c r="D18" s="2" t="s">
        <v>3</v>
      </c>
      <c r="E18" s="1" t="s">
        <v>4</v>
      </c>
      <c r="F18" s="1" t="s">
        <v>5</v>
      </c>
      <c r="G18" s="1" t="s">
        <v>6</v>
      </c>
      <c r="H18" s="1" t="s">
        <v>7</v>
      </c>
      <c r="I18" s="1" t="s">
        <v>8</v>
      </c>
      <c r="J18" s="3" t="s">
        <v>9</v>
      </c>
      <c r="K18" s="1" t="s">
        <v>10</v>
      </c>
      <c r="L18" s="1" t="s">
        <v>11</v>
      </c>
      <c r="M18" s="1" t="s">
        <v>12</v>
      </c>
      <c r="N18" s="1" t="s">
        <v>13</v>
      </c>
      <c r="Z18" s="10"/>
      <c r="AA18" s="10"/>
      <c r="AB18" s="10"/>
      <c r="AC18" s="10"/>
      <c r="AD18" s="10"/>
      <c r="AE18" s="10"/>
      <c r="AF18" s="10"/>
      <c r="AG18" s="10"/>
      <c r="AH18" s="10"/>
      <c r="AI18" s="12"/>
      <c r="AJ18" s="10"/>
    </row>
    <row r="19" spans="1:36" x14ac:dyDescent="0.25">
      <c r="A19" s="1">
        <v>1</v>
      </c>
      <c r="B19" s="4">
        <v>48</v>
      </c>
      <c r="C19" s="9" t="s">
        <v>298</v>
      </c>
      <c r="D19" s="9" t="s">
        <v>56</v>
      </c>
      <c r="E19" s="9" t="s">
        <v>67</v>
      </c>
      <c r="F19" s="9">
        <v>1976068199</v>
      </c>
      <c r="G19" s="9" t="s">
        <v>61</v>
      </c>
      <c r="H19" s="5"/>
      <c r="I19" s="6">
        <v>11</v>
      </c>
      <c r="J19" s="6">
        <v>11</v>
      </c>
      <c r="K19" s="9">
        <v>28</v>
      </c>
      <c r="L19" s="7">
        <f>K19*100/(IF(J19=$A$8,$H$8,IF(J19=$A$9,$H$9,IF(J19=$A$10,$H$10,IF(J19=$A$11,$H$11,IF(J19=$A$12,$H$12,IF(J19=$A$13,$H$13,IF(J19=$A$14,$H$14,$H$15))))))))</f>
        <v>70</v>
      </c>
      <c r="M19" s="8" t="str">
        <f>IF(J19=4,RANK(L19,$AA$19:$AA$403,0)+COUNTIF($AA$1:AA18,AA19),"")&amp;IF(J19=5,RANK(L19,$AB$19:$AB$403,0)+COUNTIF($AB$1:AB18,AB19),"")&amp;IF(J19=6,RANK(L19,$AC$19:$AC$403,0)+COUNTIF($AC$1:AC18,AC19),"")&amp;IF(J19=7,RANK(L19,$AD$19:$AD$403,0)+COUNTIF($AD$1:AD18,AD19),"")&amp;IF(J19=8,RANK(L19,$AE$19:$AE$403,0)+COUNTIF($AE$1:AE18,AE19),"")&amp;IF(J19=9,RANK(L19,$AF$19:$AF$403,0)+COUNTIF($AF$1:AF18,AF19),"")&amp;IF(J19=10,RANK(L19,$AG$19:$AG$403,0)+COUNTIF($AG$1:AG18,AG19),"")&amp;IF(J19=11,RANK(L19,$AH$19:$AH$403,0)+COUNTIF($AH$1:AH18,AH19),"")</f>
        <v>1</v>
      </c>
      <c r="N19" s="9" t="s">
        <v>171</v>
      </c>
      <c r="Z19" s="10">
        <f>IF(N19="победитель",1+J19,IF(N19="призер",100+J19,""))</f>
        <v>111</v>
      </c>
      <c r="AA19" s="10" t="str">
        <f>IF(J19=4,L19,"")</f>
        <v/>
      </c>
      <c r="AB19" s="10" t="str">
        <f>IF(J19=5,L19,"")</f>
        <v/>
      </c>
      <c r="AC19" s="10" t="str">
        <f>IF(J19=6,L19,"")</f>
        <v/>
      </c>
      <c r="AD19" s="10" t="str">
        <f>IF(J19=7,L19,"")</f>
        <v/>
      </c>
      <c r="AE19" s="10" t="str">
        <f>IF(J19=8,L19,"")</f>
        <v/>
      </c>
      <c r="AF19" s="10" t="str">
        <f>IF(J19=9,L19,"")</f>
        <v/>
      </c>
      <c r="AG19" s="10" t="str">
        <f>IF(J19=10,L19,"")</f>
        <v/>
      </c>
      <c r="AH19" s="10">
        <f>IF(J19=11,L19,"")</f>
        <v>70</v>
      </c>
      <c r="AI19" s="13" t="str">
        <f>IF(J19=4,RANK(L19,$AA$19:$AA$403,0),"")&amp;IF(J19=5,RANK(L19,$AB$19:$AB$403,0),"")&amp;IF(J19=6,RANK(L19,$AC$19:$AC$403,0),"")&amp;IF(J19=7,RANK(L19,$AD$19:$AD$403,0),"")&amp;IF(J19=8,RANK(L19,$AE$19:$AE$403,0),"")&amp;IF(J19=9,RANK(L19,$AF$19:$AF$403,0),"")&amp;IF(J19=10,RANK(L19,$AG$19:$AG$403,0),"")&amp;IF(J19=11,RANK(L19,$AH$19:$AH$403,0),"")</f>
        <v>1</v>
      </c>
      <c r="AJ19" s="11">
        <f>AI19+1-1</f>
        <v>1</v>
      </c>
    </row>
    <row r="20" spans="1:36" x14ac:dyDescent="0.25">
      <c r="A20" s="1">
        <v>2</v>
      </c>
      <c r="B20" s="4">
        <v>48</v>
      </c>
      <c r="C20" s="9" t="s">
        <v>299</v>
      </c>
      <c r="D20" s="9" t="s">
        <v>35</v>
      </c>
      <c r="E20" s="9" t="s">
        <v>67</v>
      </c>
      <c r="F20" s="9">
        <v>1511257808</v>
      </c>
      <c r="G20" s="9" t="s">
        <v>33</v>
      </c>
      <c r="H20" s="27"/>
      <c r="I20" s="6">
        <v>11</v>
      </c>
      <c r="J20" s="6">
        <v>11</v>
      </c>
      <c r="K20" s="9">
        <v>21</v>
      </c>
      <c r="L20" s="7">
        <f>K20*100/(IF(J20=$A$8,$H$8,IF(J20=$A$9,$H$9,IF(J20=$A$10,$H$10,IF(J20=$A$11,$H$11,IF(J20=$A$12,$H$12,IF(J20=$A$13,$H$13,IF(J20=$A$14,$H$14,$H$15))))))))</f>
        <v>52.5</v>
      </c>
      <c r="M20" s="8" t="str">
        <f>IF(J20=4,RANK(L20,$AA$19:$AA$403,0)+COUNTIF($AA$1:AA19,AA20),"")&amp;IF(J20=5,RANK(L20,$AB$19:$AB$403,0)+COUNTIF($AB$1:AB19,AB20),"")&amp;IF(J20=6,RANK(L20,$AC$19:$AC$403,0)+COUNTIF($AC$1:AC19,AC20),"")&amp;IF(J20=7,RANK(L20,$AD$19:$AD$403,0)+COUNTIF($AD$1:AD19,AD20),"")&amp;IF(J20=8,RANK(L20,$AE$19:$AE$403,0)+COUNTIF($AE$1:AE19,AE20),"")&amp;IF(J20=9,RANK(L20,$AF$19:$AF$403,0)+COUNTIF($AF$1:AF19,AF20),"")&amp;IF(J20=10,RANK(L20,$AG$19:$AG$403,0)+COUNTIF($AG$1:AG19,AG20),"")&amp;IF(J20=11,RANK(L20,$AH$19:$AH$403,0)+COUNTIF($AH$1:AH19,AH20),"")</f>
        <v>2</v>
      </c>
      <c r="N20" s="9" t="s">
        <v>50</v>
      </c>
      <c r="Z20" s="10">
        <f t="shared" ref="Z20:Z73" si="4">IF(N20="победитель",1+J20,IF(N20="призер",100+J20,""))</f>
        <v>12</v>
      </c>
      <c r="AA20" s="10" t="str">
        <f t="shared" ref="AA20:AA73" si="5">IF(J20=4,L20,"")</f>
        <v/>
      </c>
      <c r="AB20" s="10" t="str">
        <f t="shared" ref="AB20:AB73" si="6">IF(J20=5,L20,"")</f>
        <v/>
      </c>
      <c r="AC20" s="10" t="str">
        <f t="shared" ref="AC20:AC73" si="7">IF(J20=6,L20,"")</f>
        <v/>
      </c>
      <c r="AD20" s="10" t="str">
        <f t="shared" ref="AD20:AD73" si="8">IF(J20=7,L20,"")</f>
        <v/>
      </c>
      <c r="AE20" s="10" t="str">
        <f t="shared" ref="AE20:AE73" si="9">IF(J20=8,L20,"")</f>
        <v/>
      </c>
      <c r="AF20" s="10" t="str">
        <f t="shared" ref="AF20:AF73" si="10">IF(J20=9,L20,"")</f>
        <v/>
      </c>
      <c r="AG20" s="10" t="str">
        <f t="shared" ref="AG20:AG73" si="11">IF(J20=10,L20,"")</f>
        <v/>
      </c>
      <c r="AH20" s="10">
        <f t="shared" ref="AH20:AH73" si="12">IF(J20=11,L20,"")</f>
        <v>52.5</v>
      </c>
      <c r="AI20" s="13" t="str">
        <f t="shared" ref="AI20:AI73" si="13">IF(J20=4,RANK(L20,$AA$19:$AA$403,0),"")&amp;IF(J20=5,RANK(L20,$AB$19:$AB$403,0),"")&amp;IF(J20=6,RANK(L20,$AC$19:$AC$403,0),"")&amp;IF(J20=7,RANK(L20,$AD$19:$AD$403,0),"")&amp;IF(J20=8,RANK(L20,$AE$19:$AE$403,0),"")&amp;IF(J20=9,RANK(L20,$AF$19:$AF$403,0),"")&amp;IF(J20=10,RANK(L20,$AG$19:$AG$403,0),"")&amp;IF(J20=11,RANK(L20,$AH$19:$AH$403,0),"")</f>
        <v>2</v>
      </c>
      <c r="AJ20" s="11">
        <f t="shared" ref="AJ20:AJ73" si="14">AI20+1-1</f>
        <v>2</v>
      </c>
    </row>
    <row r="21" spans="1:36" x14ac:dyDescent="0.25">
      <c r="A21" s="1">
        <v>3</v>
      </c>
      <c r="B21" s="4">
        <v>48</v>
      </c>
      <c r="C21" s="9" t="s">
        <v>300</v>
      </c>
      <c r="D21" s="9" t="s">
        <v>301</v>
      </c>
      <c r="E21" s="9" t="s">
        <v>302</v>
      </c>
      <c r="F21" s="9">
        <v>2613446987</v>
      </c>
      <c r="G21" s="9" t="s">
        <v>61</v>
      </c>
      <c r="H21" s="27"/>
      <c r="I21" s="6">
        <v>11</v>
      </c>
      <c r="J21" s="6">
        <v>11</v>
      </c>
      <c r="K21" s="9">
        <v>20</v>
      </c>
      <c r="L21" s="7">
        <f t="shared" ref="L21:L73" si="15">K21*100/(IF(J21=$A$8,$H$8,IF(J21=$A$9,$H$9,IF(J21=$A$10,$H$10,IF(J21=$A$11,$H$11,IF(J21=$A$12,$H$12,IF(J21=$A$13,$H$13,IF(J21=$A$14,$H$14,$H$15))))))))</f>
        <v>50</v>
      </c>
      <c r="M21" s="8" t="str">
        <f>IF(J21=4,RANK(L21,$AA$19:$AA$403,0)+COUNTIF($AA$1:AA20,AA21),"")&amp;IF(J21=5,RANK(L21,$AB$19:$AB$403,0)+COUNTIF($AB$1:AB20,AB21),"")&amp;IF(J21=6,RANK(L21,$AC$19:$AC$403,0)+COUNTIF($AC$1:AC20,AC21),"")&amp;IF(J21=7,RANK(L21,$AD$19:$AD$403,0)+COUNTIF($AD$1:AD20,AD21),"")&amp;IF(J21=8,RANK(L21,$AE$19:$AE$403,0)+COUNTIF($AE$1:AE20,AE21),"")&amp;IF(J21=9,RANK(L21,$AF$19:$AF$403,0)+COUNTIF($AF$1:AF20,AF21),"")&amp;IF(J21=10,RANK(L21,$AG$19:$AG$403,0)+COUNTIF($AG$1:AG20,AG21),"")&amp;IF(J21=11,RANK(L21,$AH$19:$AH$403,0)+COUNTIF($AH$1:AH20,AH21),"")</f>
        <v>3</v>
      </c>
      <c r="N21" s="9" t="s">
        <v>171</v>
      </c>
      <c r="Z21" s="10">
        <f t="shared" si="4"/>
        <v>111</v>
      </c>
      <c r="AA21" s="10" t="str">
        <f t="shared" si="5"/>
        <v/>
      </c>
      <c r="AB21" s="10" t="str">
        <f t="shared" si="6"/>
        <v/>
      </c>
      <c r="AC21" s="10" t="str">
        <f t="shared" si="7"/>
        <v/>
      </c>
      <c r="AD21" s="10" t="str">
        <f t="shared" si="8"/>
        <v/>
      </c>
      <c r="AE21" s="10" t="str">
        <f t="shared" si="9"/>
        <v/>
      </c>
      <c r="AF21" s="10" t="str">
        <f t="shared" si="10"/>
        <v/>
      </c>
      <c r="AG21" s="10" t="str">
        <f t="shared" si="11"/>
        <v/>
      </c>
      <c r="AH21" s="10">
        <f t="shared" si="12"/>
        <v>50</v>
      </c>
      <c r="AI21" s="13" t="str">
        <f t="shared" si="13"/>
        <v>3</v>
      </c>
      <c r="AJ21" s="11">
        <f t="shared" si="14"/>
        <v>3</v>
      </c>
    </row>
    <row r="22" spans="1:36" x14ac:dyDescent="0.25">
      <c r="A22" s="1">
        <v>4</v>
      </c>
      <c r="B22" s="4">
        <v>48</v>
      </c>
      <c r="C22" s="9" t="s">
        <v>303</v>
      </c>
      <c r="D22" s="9" t="s">
        <v>136</v>
      </c>
      <c r="E22" s="9" t="s">
        <v>103</v>
      </c>
      <c r="F22" s="9">
        <v>676335766</v>
      </c>
      <c r="G22" s="9" t="s">
        <v>28</v>
      </c>
      <c r="H22" s="27"/>
      <c r="I22" s="6">
        <v>11</v>
      </c>
      <c r="J22" s="6">
        <v>11</v>
      </c>
      <c r="K22" s="9">
        <v>20</v>
      </c>
      <c r="L22" s="7">
        <f t="shared" si="15"/>
        <v>50</v>
      </c>
      <c r="M22" s="8" t="str">
        <f>IF(J22=4,RANK(L22,$AA$19:$AA$403,0)+COUNTIF($AA$1:AA21,AA22),"")&amp;IF(J22=5,RANK(L22,$AB$19:$AB$403,0)+COUNTIF($AB$1:AB21,AB22),"")&amp;IF(J22=6,RANK(L22,$AC$19:$AC$403,0)+COUNTIF($AC$1:AC21,AC22),"")&amp;IF(J22=7,RANK(L22,$AD$19:$AD$403,0)+COUNTIF($AD$1:AD21,AD22),"")&amp;IF(J22=8,RANK(L22,$AE$19:$AE$403,0)+COUNTIF($AE$1:AE21,AE22),"")&amp;IF(J22=9,RANK(L22,$AF$19:$AF$403,0)+COUNTIF($AF$1:AF21,AF22),"")&amp;IF(J22=10,RANK(L22,$AG$19:$AG$403,0)+COUNTIF($AG$1:AG21,AG22),"")&amp;IF(J22=11,RANK(L22,$AH$19:$AH$403,0)+COUNTIF($AH$1:AH21,AH22),"")</f>
        <v>4</v>
      </c>
      <c r="N22" s="9" t="s">
        <v>50</v>
      </c>
      <c r="Z22" s="10">
        <f t="shared" si="4"/>
        <v>12</v>
      </c>
      <c r="AA22" s="10" t="str">
        <f t="shared" si="5"/>
        <v/>
      </c>
      <c r="AB22" s="10" t="str">
        <f t="shared" si="6"/>
        <v/>
      </c>
      <c r="AC22" s="10" t="str">
        <f t="shared" si="7"/>
        <v/>
      </c>
      <c r="AD22" s="10" t="str">
        <f t="shared" si="8"/>
        <v/>
      </c>
      <c r="AE22" s="10" t="str">
        <f t="shared" si="9"/>
        <v/>
      </c>
      <c r="AF22" s="10" t="str">
        <f t="shared" si="10"/>
        <v/>
      </c>
      <c r="AG22" s="10" t="str">
        <f t="shared" si="11"/>
        <v/>
      </c>
      <c r="AH22" s="10">
        <f t="shared" si="12"/>
        <v>50</v>
      </c>
      <c r="AI22" s="13" t="str">
        <f t="shared" si="13"/>
        <v>3</v>
      </c>
      <c r="AJ22" s="11">
        <f t="shared" si="14"/>
        <v>3</v>
      </c>
    </row>
    <row r="23" spans="1:36" x14ac:dyDescent="0.25">
      <c r="A23" s="1">
        <v>5</v>
      </c>
      <c r="B23" s="4">
        <v>48</v>
      </c>
      <c r="C23" s="9" t="s">
        <v>304</v>
      </c>
      <c r="D23" s="9" t="s">
        <v>241</v>
      </c>
      <c r="E23" s="9" t="s">
        <v>283</v>
      </c>
      <c r="F23" s="9">
        <v>3953982916</v>
      </c>
      <c r="G23" s="9" t="s">
        <v>61</v>
      </c>
      <c r="H23" s="27"/>
      <c r="I23" s="6">
        <v>11</v>
      </c>
      <c r="J23" s="6">
        <v>11</v>
      </c>
      <c r="K23" s="9">
        <v>16</v>
      </c>
      <c r="L23" s="7">
        <f t="shared" si="15"/>
        <v>40</v>
      </c>
      <c r="M23" s="8" t="str">
        <f>IF(J23=4,RANK(L23,$AA$19:$AA$403,0)+COUNTIF($AA$1:AA22,AA23),"")&amp;IF(J23=5,RANK(L23,$AB$19:$AB$403,0)+COUNTIF($AB$1:AB22,AB23),"")&amp;IF(J23=6,RANK(L23,$AC$19:$AC$403,0)+COUNTIF($AC$1:AC22,AC23),"")&amp;IF(J23=7,RANK(L23,$AD$19:$AD$403,0)+COUNTIF($AD$1:AD22,AD23),"")&amp;IF(J23=8,RANK(L23,$AE$19:$AE$403,0)+COUNTIF($AE$1:AE22,AE23),"")&amp;IF(J23=9,RANK(L23,$AF$19:$AF$403,0)+COUNTIF($AF$1:AF22,AF23),"")&amp;IF(J23=10,RANK(L23,$AG$19:$AG$403,0)+COUNTIF($AG$1:AG22,AG23),"")&amp;IF(J23=11,RANK(L23,$AH$19:$AH$403,0)+COUNTIF($AH$1:AH22,AH23),"")</f>
        <v>5</v>
      </c>
      <c r="N23" s="9" t="s">
        <v>51</v>
      </c>
      <c r="Z23" s="10" t="str">
        <f t="shared" si="4"/>
        <v/>
      </c>
      <c r="AA23" s="10" t="str">
        <f t="shared" si="5"/>
        <v/>
      </c>
      <c r="AB23" s="10" t="str">
        <f t="shared" si="6"/>
        <v/>
      </c>
      <c r="AC23" s="10" t="str">
        <f t="shared" si="7"/>
        <v/>
      </c>
      <c r="AD23" s="10" t="str">
        <f t="shared" si="8"/>
        <v/>
      </c>
      <c r="AE23" s="10" t="str">
        <f t="shared" si="9"/>
        <v/>
      </c>
      <c r="AF23" s="10" t="str">
        <f t="shared" si="10"/>
        <v/>
      </c>
      <c r="AG23" s="10" t="str">
        <f t="shared" si="11"/>
        <v/>
      </c>
      <c r="AH23" s="10">
        <f t="shared" si="12"/>
        <v>40</v>
      </c>
      <c r="AI23" s="13" t="str">
        <f t="shared" si="13"/>
        <v>5</v>
      </c>
      <c r="AJ23" s="11">
        <f t="shared" si="14"/>
        <v>5</v>
      </c>
    </row>
    <row r="24" spans="1:36" x14ac:dyDescent="0.25">
      <c r="A24" s="1">
        <v>6</v>
      </c>
      <c r="B24" s="4">
        <v>48</v>
      </c>
      <c r="C24" s="9" t="s">
        <v>305</v>
      </c>
      <c r="D24" s="9" t="s">
        <v>306</v>
      </c>
      <c r="E24" s="9" t="s">
        <v>307</v>
      </c>
      <c r="F24" s="9">
        <v>308422043</v>
      </c>
      <c r="G24" s="9" t="s">
        <v>61</v>
      </c>
      <c r="H24" s="27"/>
      <c r="I24" s="6">
        <v>11</v>
      </c>
      <c r="J24" s="6">
        <v>11</v>
      </c>
      <c r="K24" s="9">
        <v>16</v>
      </c>
      <c r="L24" s="7">
        <f t="shared" si="15"/>
        <v>40</v>
      </c>
      <c r="M24" s="8" t="str">
        <f>IF(J24=4,RANK(L24,$AA$19:$AA$403,0)+COUNTIF($AA$1:AA23,AA24),"")&amp;IF(J24=5,RANK(L24,$AB$19:$AB$403,0)+COUNTIF($AB$1:AB23,AB24),"")&amp;IF(J24=6,RANK(L24,$AC$19:$AC$403,0)+COUNTIF($AC$1:AC23,AC24),"")&amp;IF(J24=7,RANK(L24,$AD$19:$AD$403,0)+COUNTIF($AD$1:AD23,AD24),"")&amp;IF(J24=8,RANK(L24,$AE$19:$AE$403,0)+COUNTIF($AE$1:AE23,AE24),"")&amp;IF(J24=9,RANK(L24,$AF$19:$AF$403,0)+COUNTIF($AF$1:AF23,AF24),"")&amp;IF(J24=10,RANK(L24,$AG$19:$AG$403,0)+COUNTIF($AG$1:AG23,AG24),"")&amp;IF(J24=11,RANK(L24,$AH$19:$AH$403,0)+COUNTIF($AH$1:AH23,AH24),"")</f>
        <v>6</v>
      </c>
      <c r="N24" s="9" t="s">
        <v>51</v>
      </c>
      <c r="Z24" s="10" t="str">
        <f t="shared" si="4"/>
        <v/>
      </c>
      <c r="AA24" s="10" t="str">
        <f t="shared" si="5"/>
        <v/>
      </c>
      <c r="AB24" s="10" t="str">
        <f t="shared" si="6"/>
        <v/>
      </c>
      <c r="AC24" s="10" t="str">
        <f t="shared" si="7"/>
        <v/>
      </c>
      <c r="AD24" s="10" t="str">
        <f t="shared" si="8"/>
        <v/>
      </c>
      <c r="AE24" s="10" t="str">
        <f t="shared" si="9"/>
        <v/>
      </c>
      <c r="AF24" s="10" t="str">
        <f t="shared" si="10"/>
        <v/>
      </c>
      <c r="AG24" s="10" t="str">
        <f t="shared" si="11"/>
        <v/>
      </c>
      <c r="AH24" s="10">
        <f t="shared" si="12"/>
        <v>40</v>
      </c>
      <c r="AI24" s="13" t="str">
        <f t="shared" si="13"/>
        <v>5</v>
      </c>
      <c r="AJ24" s="11">
        <f t="shared" si="14"/>
        <v>5</v>
      </c>
    </row>
    <row r="25" spans="1:36" x14ac:dyDescent="0.25">
      <c r="A25" s="1">
        <v>7</v>
      </c>
      <c r="B25" s="4">
        <v>48</v>
      </c>
      <c r="C25" s="9" t="s">
        <v>308</v>
      </c>
      <c r="D25" s="9" t="s">
        <v>152</v>
      </c>
      <c r="E25" s="9" t="s">
        <v>141</v>
      </c>
      <c r="F25" s="9">
        <v>1916482612</v>
      </c>
      <c r="G25" s="9" t="s">
        <v>28</v>
      </c>
      <c r="H25" s="27"/>
      <c r="I25" s="6">
        <v>11</v>
      </c>
      <c r="J25" s="6">
        <v>11</v>
      </c>
      <c r="K25" s="9">
        <v>16</v>
      </c>
      <c r="L25" s="7">
        <f t="shared" si="15"/>
        <v>40</v>
      </c>
      <c r="M25" s="8" t="str">
        <f>IF(J25=4,RANK(L25,$AA$19:$AA$403,0)+COUNTIF($AA$1:AA24,AA25),"")&amp;IF(J25=5,RANK(L25,$AB$19:$AB$403,0)+COUNTIF($AB$1:AB24,AB25),"")&amp;IF(J25=6,RANK(L25,$AC$19:$AC$403,0)+COUNTIF($AC$1:AC24,AC25),"")&amp;IF(J25=7,RANK(L25,$AD$19:$AD$403,0)+COUNTIF($AD$1:AD24,AD25),"")&amp;IF(J25=8,RANK(L25,$AE$19:$AE$403,0)+COUNTIF($AE$1:AE24,AE25),"")&amp;IF(J25=9,RANK(L25,$AF$19:$AF$403,0)+COUNTIF($AF$1:AF24,AF25),"")&amp;IF(J25=10,RANK(L25,$AG$19:$AG$403,0)+COUNTIF($AG$1:AG24,AG25),"")&amp;IF(J25=11,RANK(L25,$AH$19:$AH$403,0)+COUNTIF($AH$1:AH24,AH25),"")</f>
        <v>7</v>
      </c>
      <c r="N25" s="9" t="s">
        <v>51</v>
      </c>
      <c r="Z25" s="10" t="str">
        <f t="shared" si="4"/>
        <v/>
      </c>
      <c r="AA25" s="10" t="str">
        <f t="shared" si="5"/>
        <v/>
      </c>
      <c r="AB25" s="10" t="str">
        <f t="shared" si="6"/>
        <v/>
      </c>
      <c r="AC25" s="10" t="str">
        <f t="shared" si="7"/>
        <v/>
      </c>
      <c r="AD25" s="10" t="str">
        <f t="shared" si="8"/>
        <v/>
      </c>
      <c r="AE25" s="10" t="str">
        <f t="shared" si="9"/>
        <v/>
      </c>
      <c r="AF25" s="10" t="str">
        <f t="shared" si="10"/>
        <v/>
      </c>
      <c r="AG25" s="10" t="str">
        <f t="shared" si="11"/>
        <v/>
      </c>
      <c r="AH25" s="10">
        <f t="shared" si="12"/>
        <v>40</v>
      </c>
      <c r="AI25" s="13" t="str">
        <f t="shared" si="13"/>
        <v>5</v>
      </c>
      <c r="AJ25" s="11">
        <f t="shared" si="14"/>
        <v>5</v>
      </c>
    </row>
    <row r="26" spans="1:36" x14ac:dyDescent="0.25">
      <c r="A26" s="1">
        <v>8</v>
      </c>
      <c r="B26" s="4">
        <v>48</v>
      </c>
      <c r="C26" s="9" t="s">
        <v>309</v>
      </c>
      <c r="D26" s="9" t="s">
        <v>59</v>
      </c>
      <c r="E26" s="9" t="s">
        <v>44</v>
      </c>
      <c r="F26" s="9">
        <v>2759062345</v>
      </c>
      <c r="G26" s="9" t="s">
        <v>28</v>
      </c>
      <c r="H26" s="27"/>
      <c r="I26" s="6">
        <v>11</v>
      </c>
      <c r="J26" s="6">
        <v>11</v>
      </c>
      <c r="K26" s="9">
        <v>15</v>
      </c>
      <c r="L26" s="7">
        <f t="shared" si="15"/>
        <v>37.5</v>
      </c>
      <c r="M26" s="8" t="str">
        <f>IF(J26=4,RANK(L26,$AA$19:$AA$403,0)+COUNTIF($AA$1:AA25,AA26),"")&amp;IF(J26=5,RANK(L26,$AB$19:$AB$403,0)+COUNTIF($AB$1:AB25,AB26),"")&amp;IF(J26=6,RANK(L26,$AC$19:$AC$403,0)+COUNTIF($AC$1:AC25,AC26),"")&amp;IF(J26=7,RANK(L26,$AD$19:$AD$403,0)+COUNTIF($AD$1:AD25,AD26),"")&amp;IF(J26=8,RANK(L26,$AE$19:$AE$403,0)+COUNTIF($AE$1:AE25,AE26),"")&amp;IF(J26=9,RANK(L26,$AF$19:$AF$403,0)+COUNTIF($AF$1:AF25,AF26),"")&amp;IF(J26=10,RANK(L26,$AG$19:$AG$403,0)+COUNTIF($AG$1:AG25,AG26),"")&amp;IF(J26=11,RANK(L26,$AH$19:$AH$403,0)+COUNTIF($AH$1:AH25,AH26),"")</f>
        <v>8</v>
      </c>
      <c r="N26" s="9" t="s">
        <v>51</v>
      </c>
      <c r="Z26" s="10" t="str">
        <f t="shared" si="4"/>
        <v/>
      </c>
      <c r="AA26" s="10" t="str">
        <f t="shared" si="5"/>
        <v/>
      </c>
      <c r="AB26" s="10" t="str">
        <f t="shared" si="6"/>
        <v/>
      </c>
      <c r="AC26" s="10" t="str">
        <f t="shared" si="7"/>
        <v/>
      </c>
      <c r="AD26" s="10" t="str">
        <f t="shared" si="8"/>
        <v/>
      </c>
      <c r="AE26" s="10" t="str">
        <f t="shared" si="9"/>
        <v/>
      </c>
      <c r="AF26" s="10" t="str">
        <f t="shared" si="10"/>
        <v/>
      </c>
      <c r="AG26" s="10" t="str">
        <f t="shared" si="11"/>
        <v/>
      </c>
      <c r="AH26" s="10">
        <f t="shared" si="12"/>
        <v>37.5</v>
      </c>
      <c r="AI26" s="13" t="str">
        <f t="shared" si="13"/>
        <v>8</v>
      </c>
      <c r="AJ26" s="11">
        <f t="shared" si="14"/>
        <v>8</v>
      </c>
    </row>
    <row r="27" spans="1:36" x14ac:dyDescent="0.25">
      <c r="A27" s="1">
        <v>9</v>
      </c>
      <c r="B27" s="4">
        <v>48</v>
      </c>
      <c r="C27" s="9" t="s">
        <v>310</v>
      </c>
      <c r="D27" s="9" t="s">
        <v>46</v>
      </c>
      <c r="E27" s="9" t="s">
        <v>141</v>
      </c>
      <c r="F27" s="9">
        <v>3972086237</v>
      </c>
      <c r="G27" s="9" t="s">
        <v>61</v>
      </c>
      <c r="H27" s="27"/>
      <c r="I27" s="6">
        <v>11</v>
      </c>
      <c r="J27" s="6">
        <v>11</v>
      </c>
      <c r="K27" s="9">
        <v>14</v>
      </c>
      <c r="L27" s="7">
        <f t="shared" si="15"/>
        <v>35</v>
      </c>
      <c r="M27" s="8" t="str">
        <f>IF(J27=4,RANK(L27,$AA$19:$AA$403,0)+COUNTIF($AA$1:AA26,AA27),"")&amp;IF(J27=5,RANK(L27,$AB$19:$AB$403,0)+COUNTIF($AB$1:AB26,AB27),"")&amp;IF(J27=6,RANK(L27,$AC$19:$AC$403,0)+COUNTIF($AC$1:AC26,AC27),"")&amp;IF(J27=7,RANK(L27,$AD$19:$AD$403,0)+COUNTIF($AD$1:AD26,AD27),"")&amp;IF(J27=8,RANK(L27,$AE$19:$AE$403,0)+COUNTIF($AE$1:AE26,AE27),"")&amp;IF(J27=9,RANK(L27,$AF$19:$AF$403,0)+COUNTIF($AF$1:AF26,AF27),"")&amp;IF(J27=10,RANK(L27,$AG$19:$AG$403,0)+COUNTIF($AG$1:AG26,AG27),"")&amp;IF(J27=11,RANK(L27,$AH$19:$AH$403,0)+COUNTIF($AH$1:AH26,AH27),"")</f>
        <v>9</v>
      </c>
      <c r="N27" s="9" t="s">
        <v>51</v>
      </c>
      <c r="Z27" s="10" t="str">
        <f t="shared" si="4"/>
        <v/>
      </c>
      <c r="AA27" s="10" t="str">
        <f t="shared" si="5"/>
        <v/>
      </c>
      <c r="AB27" s="10" t="str">
        <f t="shared" si="6"/>
        <v/>
      </c>
      <c r="AC27" s="10" t="str">
        <f t="shared" si="7"/>
        <v/>
      </c>
      <c r="AD27" s="10" t="str">
        <f t="shared" si="8"/>
        <v/>
      </c>
      <c r="AE27" s="10" t="str">
        <f t="shared" si="9"/>
        <v/>
      </c>
      <c r="AF27" s="10" t="str">
        <f t="shared" si="10"/>
        <v/>
      </c>
      <c r="AG27" s="10" t="str">
        <f t="shared" si="11"/>
        <v/>
      </c>
      <c r="AH27" s="10">
        <f t="shared" si="12"/>
        <v>35</v>
      </c>
      <c r="AI27" s="13" t="str">
        <f t="shared" si="13"/>
        <v>9</v>
      </c>
      <c r="AJ27" s="11">
        <f t="shared" si="14"/>
        <v>9</v>
      </c>
    </row>
    <row r="28" spans="1:36" x14ac:dyDescent="0.25">
      <c r="A28" s="1">
        <v>10</v>
      </c>
      <c r="B28" s="4">
        <v>48</v>
      </c>
      <c r="C28" s="9" t="s">
        <v>311</v>
      </c>
      <c r="D28" s="9" t="s">
        <v>288</v>
      </c>
      <c r="E28" s="9" t="s">
        <v>44</v>
      </c>
      <c r="F28" s="9">
        <v>506904117</v>
      </c>
      <c r="G28" s="9" t="s">
        <v>28</v>
      </c>
      <c r="H28" s="27"/>
      <c r="I28" s="6">
        <v>11</v>
      </c>
      <c r="J28" s="6">
        <v>11</v>
      </c>
      <c r="K28" s="9">
        <v>14</v>
      </c>
      <c r="L28" s="7">
        <f t="shared" si="15"/>
        <v>35</v>
      </c>
      <c r="M28" s="8" t="str">
        <f>IF(J28=4,RANK(L28,$AA$19:$AA$403,0)+COUNTIF($AA$1:AA27,AA28),"")&amp;IF(J28=5,RANK(L28,$AB$19:$AB$403,0)+COUNTIF($AB$1:AB27,AB28),"")&amp;IF(J28=6,RANK(L28,$AC$19:$AC$403,0)+COUNTIF($AC$1:AC27,AC28),"")&amp;IF(J28=7,RANK(L28,$AD$19:$AD$403,0)+COUNTIF($AD$1:AD27,AD28),"")&amp;IF(J28=8,RANK(L28,$AE$19:$AE$403,0)+COUNTIF($AE$1:AE27,AE28),"")&amp;IF(J28=9,RANK(L28,$AF$19:$AF$403,0)+COUNTIF($AF$1:AF27,AF28),"")&amp;IF(J28=10,RANK(L28,$AG$19:$AG$403,0)+COUNTIF($AG$1:AG27,AG28),"")&amp;IF(J28=11,RANK(L28,$AH$19:$AH$403,0)+COUNTIF($AH$1:AH27,AH28),"")</f>
        <v>10</v>
      </c>
      <c r="N28" s="9" t="s">
        <v>51</v>
      </c>
      <c r="Z28" s="10" t="str">
        <f t="shared" si="4"/>
        <v/>
      </c>
      <c r="AA28" s="10" t="str">
        <f t="shared" si="5"/>
        <v/>
      </c>
      <c r="AB28" s="10" t="str">
        <f t="shared" si="6"/>
        <v/>
      </c>
      <c r="AC28" s="10" t="str">
        <f t="shared" si="7"/>
        <v/>
      </c>
      <c r="AD28" s="10" t="str">
        <f t="shared" si="8"/>
        <v/>
      </c>
      <c r="AE28" s="10" t="str">
        <f t="shared" si="9"/>
        <v/>
      </c>
      <c r="AF28" s="10" t="str">
        <f t="shared" si="10"/>
        <v/>
      </c>
      <c r="AG28" s="10" t="str">
        <f t="shared" si="11"/>
        <v/>
      </c>
      <c r="AH28" s="10">
        <f t="shared" si="12"/>
        <v>35</v>
      </c>
      <c r="AI28" s="13" t="str">
        <f t="shared" si="13"/>
        <v>9</v>
      </c>
      <c r="AJ28" s="11">
        <f t="shared" si="14"/>
        <v>9</v>
      </c>
    </row>
    <row r="29" spans="1:36" x14ac:dyDescent="0.25">
      <c r="A29" s="1">
        <v>11</v>
      </c>
      <c r="B29" s="4">
        <v>48</v>
      </c>
      <c r="C29" s="9" t="s">
        <v>312</v>
      </c>
      <c r="D29" s="9" t="s">
        <v>313</v>
      </c>
      <c r="E29" s="9" t="s">
        <v>103</v>
      </c>
      <c r="F29" s="9">
        <v>909095994</v>
      </c>
      <c r="G29" s="9" t="s">
        <v>28</v>
      </c>
      <c r="H29" s="27"/>
      <c r="I29" s="6">
        <v>11</v>
      </c>
      <c r="J29" s="6">
        <v>11</v>
      </c>
      <c r="K29" s="9">
        <v>13</v>
      </c>
      <c r="L29" s="7">
        <f t="shared" si="15"/>
        <v>32.5</v>
      </c>
      <c r="M29" s="8" t="str">
        <f>IF(J29=4,RANK(L29,$AA$19:$AA$403,0)+COUNTIF($AA$1:AA28,AA29),"")&amp;IF(J29=5,RANK(L29,$AB$19:$AB$403,0)+COUNTIF($AB$1:AB28,AB29),"")&amp;IF(J29=6,RANK(L29,$AC$19:$AC$403,0)+COUNTIF($AC$1:AC28,AC29),"")&amp;IF(J29=7,RANK(L29,$AD$19:$AD$403,0)+COUNTIF($AD$1:AD28,AD29),"")&amp;IF(J29=8,RANK(L29,$AE$19:$AE$403,0)+COUNTIF($AE$1:AE28,AE29),"")&amp;IF(J29=9,RANK(L29,$AF$19:$AF$403,0)+COUNTIF($AF$1:AF28,AF29),"")&amp;IF(J29=10,RANK(L29,$AG$19:$AG$403,0)+COUNTIF($AG$1:AG28,AG29),"")&amp;IF(J29=11,RANK(L29,$AH$19:$AH$403,0)+COUNTIF($AH$1:AH28,AH29),"")</f>
        <v>11</v>
      </c>
      <c r="N29" s="9" t="s">
        <v>51</v>
      </c>
      <c r="Z29" s="10" t="str">
        <f t="shared" si="4"/>
        <v/>
      </c>
      <c r="AA29" s="10" t="str">
        <f t="shared" si="5"/>
        <v/>
      </c>
      <c r="AB29" s="10" t="str">
        <f t="shared" si="6"/>
        <v/>
      </c>
      <c r="AC29" s="10" t="str">
        <f t="shared" si="7"/>
        <v/>
      </c>
      <c r="AD29" s="10" t="str">
        <f t="shared" si="8"/>
        <v/>
      </c>
      <c r="AE29" s="10" t="str">
        <f t="shared" si="9"/>
        <v/>
      </c>
      <c r="AF29" s="10" t="str">
        <f t="shared" si="10"/>
        <v/>
      </c>
      <c r="AG29" s="10" t="str">
        <f t="shared" si="11"/>
        <v/>
      </c>
      <c r="AH29" s="10">
        <f t="shared" si="12"/>
        <v>32.5</v>
      </c>
      <c r="AI29" s="13" t="str">
        <f t="shared" si="13"/>
        <v>11</v>
      </c>
      <c r="AJ29" s="11">
        <f t="shared" si="14"/>
        <v>11</v>
      </c>
    </row>
    <row r="30" spans="1:36" x14ac:dyDescent="0.25">
      <c r="A30" s="1">
        <v>12</v>
      </c>
      <c r="B30" s="4">
        <v>48</v>
      </c>
      <c r="C30" s="9" t="s">
        <v>314</v>
      </c>
      <c r="D30" s="9" t="s">
        <v>56</v>
      </c>
      <c r="E30" s="9" t="s">
        <v>85</v>
      </c>
      <c r="F30" s="9">
        <v>1701123341</v>
      </c>
      <c r="G30" s="9" t="s">
        <v>61</v>
      </c>
      <c r="H30" s="27"/>
      <c r="I30" s="6">
        <v>11</v>
      </c>
      <c r="J30" s="6">
        <v>11</v>
      </c>
      <c r="K30" s="9">
        <v>13</v>
      </c>
      <c r="L30" s="7">
        <f t="shared" si="15"/>
        <v>32.5</v>
      </c>
      <c r="M30" s="8" t="str">
        <f>IF(J30=4,RANK(L30,$AA$19:$AA$403,0)+COUNTIF($AA$1:AA29,AA30),"")&amp;IF(J30=5,RANK(L30,$AB$19:$AB$403,0)+COUNTIF($AB$1:AB29,AB30),"")&amp;IF(J30=6,RANK(L30,$AC$19:$AC$403,0)+COUNTIF($AC$1:AC29,AC30),"")&amp;IF(J30=7,RANK(L30,$AD$19:$AD$403,0)+COUNTIF($AD$1:AD29,AD30),"")&amp;IF(J30=8,RANK(L30,$AE$19:$AE$403,0)+COUNTIF($AE$1:AE29,AE30),"")&amp;IF(J30=9,RANK(L30,$AF$19:$AF$403,0)+COUNTIF($AF$1:AF29,AF30),"")&amp;IF(J30=10,RANK(L30,$AG$19:$AG$403,0)+COUNTIF($AG$1:AG29,AG30),"")&amp;IF(J30=11,RANK(L30,$AH$19:$AH$403,0)+COUNTIF($AH$1:AH29,AH30),"")</f>
        <v>12</v>
      </c>
      <c r="N30" s="9" t="s">
        <v>51</v>
      </c>
      <c r="Z30" s="10" t="str">
        <f t="shared" si="4"/>
        <v/>
      </c>
      <c r="AA30" s="10" t="str">
        <f t="shared" si="5"/>
        <v/>
      </c>
      <c r="AB30" s="10" t="str">
        <f t="shared" si="6"/>
        <v/>
      </c>
      <c r="AC30" s="10" t="str">
        <f t="shared" si="7"/>
        <v/>
      </c>
      <c r="AD30" s="10" t="str">
        <f t="shared" si="8"/>
        <v/>
      </c>
      <c r="AE30" s="10" t="str">
        <f t="shared" si="9"/>
        <v/>
      </c>
      <c r="AF30" s="10" t="str">
        <f t="shared" si="10"/>
        <v/>
      </c>
      <c r="AG30" s="10" t="str">
        <f t="shared" si="11"/>
        <v/>
      </c>
      <c r="AH30" s="10">
        <f t="shared" si="12"/>
        <v>32.5</v>
      </c>
      <c r="AI30" s="13" t="str">
        <f t="shared" si="13"/>
        <v>11</v>
      </c>
      <c r="AJ30" s="11">
        <f t="shared" si="14"/>
        <v>11</v>
      </c>
    </row>
    <row r="31" spans="1:36" x14ac:dyDescent="0.25">
      <c r="A31" s="1">
        <v>13</v>
      </c>
      <c r="B31" s="4">
        <v>48</v>
      </c>
      <c r="C31" s="9" t="s">
        <v>315</v>
      </c>
      <c r="D31" s="9" t="s">
        <v>161</v>
      </c>
      <c r="E31" s="9" t="s">
        <v>113</v>
      </c>
      <c r="F31" s="9">
        <v>1930934234</v>
      </c>
      <c r="G31" s="9" t="s">
        <v>28</v>
      </c>
      <c r="H31" s="27"/>
      <c r="I31" s="6">
        <v>11</v>
      </c>
      <c r="J31" s="6">
        <v>11</v>
      </c>
      <c r="K31" s="9">
        <v>12</v>
      </c>
      <c r="L31" s="7">
        <f t="shared" si="15"/>
        <v>30</v>
      </c>
      <c r="M31" s="8" t="str">
        <f>IF(J31=4,RANK(L31,$AA$19:$AA$403,0)+COUNTIF($AA$1:AA30,AA31),"")&amp;IF(J31=5,RANK(L31,$AB$19:$AB$403,0)+COUNTIF($AB$1:AB30,AB31),"")&amp;IF(J31=6,RANK(L31,$AC$19:$AC$403,0)+COUNTIF($AC$1:AC30,AC31),"")&amp;IF(J31=7,RANK(L31,$AD$19:$AD$403,0)+COUNTIF($AD$1:AD30,AD31),"")&amp;IF(J31=8,RANK(L31,$AE$19:$AE$403,0)+COUNTIF($AE$1:AE30,AE31),"")&amp;IF(J31=9,RANK(L31,$AF$19:$AF$403,0)+COUNTIF($AF$1:AF30,AF31),"")&amp;IF(J31=10,RANK(L31,$AG$19:$AG$403,0)+COUNTIF($AG$1:AG30,AG31),"")&amp;IF(J31=11,RANK(L31,$AH$19:$AH$403,0)+COUNTIF($AH$1:AH30,AH31),"")</f>
        <v>13</v>
      </c>
      <c r="N31" s="9" t="s">
        <v>51</v>
      </c>
      <c r="Z31" s="10" t="str">
        <f t="shared" si="4"/>
        <v/>
      </c>
      <c r="AA31" s="10" t="str">
        <f t="shared" si="5"/>
        <v/>
      </c>
      <c r="AB31" s="10" t="str">
        <f t="shared" si="6"/>
        <v/>
      </c>
      <c r="AC31" s="10" t="str">
        <f t="shared" si="7"/>
        <v/>
      </c>
      <c r="AD31" s="10" t="str">
        <f t="shared" si="8"/>
        <v/>
      </c>
      <c r="AE31" s="10" t="str">
        <f t="shared" si="9"/>
        <v/>
      </c>
      <c r="AF31" s="10" t="str">
        <f t="shared" si="10"/>
        <v/>
      </c>
      <c r="AG31" s="10" t="str">
        <f t="shared" si="11"/>
        <v/>
      </c>
      <c r="AH31" s="10">
        <f t="shared" si="12"/>
        <v>30</v>
      </c>
      <c r="AI31" s="13" t="str">
        <f t="shared" si="13"/>
        <v>13</v>
      </c>
      <c r="AJ31" s="11">
        <f t="shared" si="14"/>
        <v>13</v>
      </c>
    </row>
    <row r="32" spans="1:36" x14ac:dyDescent="0.25">
      <c r="A32" s="1">
        <v>14</v>
      </c>
      <c r="B32" s="4">
        <v>48</v>
      </c>
      <c r="C32" s="9" t="s">
        <v>316</v>
      </c>
      <c r="D32" s="9" t="s">
        <v>271</v>
      </c>
      <c r="E32" s="9" t="s">
        <v>44</v>
      </c>
      <c r="F32" s="9">
        <v>2628504914</v>
      </c>
      <c r="G32" s="9" t="s">
        <v>61</v>
      </c>
      <c r="H32" s="27"/>
      <c r="I32" s="6">
        <v>11</v>
      </c>
      <c r="J32" s="6">
        <v>11</v>
      </c>
      <c r="K32" s="9">
        <v>11</v>
      </c>
      <c r="L32" s="7">
        <f t="shared" si="15"/>
        <v>27.5</v>
      </c>
      <c r="M32" s="8" t="str">
        <f>IF(J32=4,RANK(L32,$AA$19:$AA$403,0)+COUNTIF($AA$1:AA31,AA32),"")&amp;IF(J32=5,RANK(L32,$AB$19:$AB$403,0)+COUNTIF($AB$1:AB31,AB32),"")&amp;IF(J32=6,RANK(L32,$AC$19:$AC$403,0)+COUNTIF($AC$1:AC31,AC32),"")&amp;IF(J32=7,RANK(L32,$AD$19:$AD$403,0)+COUNTIF($AD$1:AD31,AD32),"")&amp;IF(J32=8,RANK(L32,$AE$19:$AE$403,0)+COUNTIF($AE$1:AE31,AE32),"")&amp;IF(J32=9,RANK(L32,$AF$19:$AF$403,0)+COUNTIF($AF$1:AF31,AF32),"")&amp;IF(J32=10,RANK(L32,$AG$19:$AG$403,0)+COUNTIF($AG$1:AG31,AG32),"")&amp;IF(J32=11,RANK(L32,$AH$19:$AH$403,0)+COUNTIF($AH$1:AH31,AH32),"")</f>
        <v>14</v>
      </c>
      <c r="N32" s="9" t="s">
        <v>51</v>
      </c>
      <c r="Z32" s="10" t="str">
        <f t="shared" si="4"/>
        <v/>
      </c>
      <c r="AA32" s="10" t="str">
        <f t="shared" si="5"/>
        <v/>
      </c>
      <c r="AB32" s="10" t="str">
        <f t="shared" si="6"/>
        <v/>
      </c>
      <c r="AC32" s="10" t="str">
        <f t="shared" si="7"/>
        <v/>
      </c>
      <c r="AD32" s="10" t="str">
        <f t="shared" si="8"/>
        <v/>
      </c>
      <c r="AE32" s="10" t="str">
        <f t="shared" si="9"/>
        <v/>
      </c>
      <c r="AF32" s="10" t="str">
        <f t="shared" si="10"/>
        <v/>
      </c>
      <c r="AG32" s="10" t="str">
        <f t="shared" si="11"/>
        <v/>
      </c>
      <c r="AH32" s="10">
        <f t="shared" si="12"/>
        <v>27.5</v>
      </c>
      <c r="AI32" s="13" t="str">
        <f t="shared" si="13"/>
        <v>14</v>
      </c>
      <c r="AJ32" s="11">
        <f t="shared" si="14"/>
        <v>14</v>
      </c>
    </row>
    <row r="33" spans="1:36" x14ac:dyDescent="0.25">
      <c r="A33" s="1">
        <v>15</v>
      </c>
      <c r="B33" s="4">
        <v>48</v>
      </c>
      <c r="C33" s="9" t="s">
        <v>317</v>
      </c>
      <c r="D33" s="9" t="s">
        <v>225</v>
      </c>
      <c r="E33" s="9" t="s">
        <v>318</v>
      </c>
      <c r="F33" s="9">
        <v>630908410</v>
      </c>
      <c r="G33" s="9" t="s">
        <v>319</v>
      </c>
      <c r="H33" s="27"/>
      <c r="I33" s="6">
        <v>11</v>
      </c>
      <c r="J33" s="6">
        <v>11</v>
      </c>
      <c r="K33" s="9">
        <v>11</v>
      </c>
      <c r="L33" s="7">
        <f t="shared" si="15"/>
        <v>27.5</v>
      </c>
      <c r="M33" s="8" t="str">
        <f>IF(J33=4,RANK(L33,$AA$19:$AA$403,0)+COUNTIF($AA$1:AA32,AA33),"")&amp;IF(J33=5,RANK(L33,$AB$19:$AB$403,0)+COUNTIF($AB$1:AB32,AB33),"")&amp;IF(J33=6,RANK(L33,$AC$19:$AC$403,0)+COUNTIF($AC$1:AC32,AC33),"")&amp;IF(J33=7,RANK(L33,$AD$19:$AD$403,0)+COUNTIF($AD$1:AD32,AD33),"")&amp;IF(J33=8,RANK(L33,$AE$19:$AE$403,0)+COUNTIF($AE$1:AE32,AE33),"")&amp;IF(J33=9,RANK(L33,$AF$19:$AF$403,0)+COUNTIF($AF$1:AF32,AF33),"")&amp;IF(J33=10,RANK(L33,$AG$19:$AG$403,0)+COUNTIF($AG$1:AG32,AG33),"")&amp;IF(J33=11,RANK(L33,$AH$19:$AH$403,0)+COUNTIF($AH$1:AH32,AH33),"")</f>
        <v>15</v>
      </c>
      <c r="N33" s="9" t="s">
        <v>51</v>
      </c>
      <c r="Z33" s="10" t="str">
        <f t="shared" si="4"/>
        <v/>
      </c>
      <c r="AA33" s="10" t="str">
        <f t="shared" si="5"/>
        <v/>
      </c>
      <c r="AB33" s="10" t="str">
        <f t="shared" si="6"/>
        <v/>
      </c>
      <c r="AC33" s="10" t="str">
        <f t="shared" si="7"/>
        <v/>
      </c>
      <c r="AD33" s="10" t="str">
        <f t="shared" si="8"/>
        <v/>
      </c>
      <c r="AE33" s="10" t="str">
        <f t="shared" si="9"/>
        <v/>
      </c>
      <c r="AF33" s="10" t="str">
        <f t="shared" si="10"/>
        <v/>
      </c>
      <c r="AG33" s="10" t="str">
        <f t="shared" si="11"/>
        <v/>
      </c>
      <c r="AH33" s="10">
        <f t="shared" si="12"/>
        <v>27.5</v>
      </c>
      <c r="AI33" s="13" t="str">
        <f t="shared" si="13"/>
        <v>14</v>
      </c>
      <c r="AJ33" s="11">
        <f t="shared" si="14"/>
        <v>14</v>
      </c>
    </row>
    <row r="34" spans="1:36" x14ac:dyDescent="0.25">
      <c r="A34" s="1">
        <v>16</v>
      </c>
      <c r="B34" s="4">
        <v>48</v>
      </c>
      <c r="C34" s="9" t="s">
        <v>320</v>
      </c>
      <c r="D34" s="9" t="s">
        <v>56</v>
      </c>
      <c r="E34" s="9" t="s">
        <v>113</v>
      </c>
      <c r="F34" s="9">
        <v>3213596906</v>
      </c>
      <c r="G34" s="9" t="s">
        <v>28</v>
      </c>
      <c r="H34" s="27"/>
      <c r="I34" s="6">
        <v>11</v>
      </c>
      <c r="J34" s="6">
        <v>11</v>
      </c>
      <c r="K34" s="9">
        <v>10</v>
      </c>
      <c r="L34" s="7">
        <f t="shared" si="15"/>
        <v>25</v>
      </c>
      <c r="M34" s="8" t="str">
        <f>IF(J34=4,RANK(L34,$AA$19:$AA$403,0)+COUNTIF($AA$1:AA33,AA34),"")&amp;IF(J34=5,RANK(L34,$AB$19:$AB$403,0)+COUNTIF($AB$1:AB33,AB34),"")&amp;IF(J34=6,RANK(L34,$AC$19:$AC$403,0)+COUNTIF($AC$1:AC33,AC34),"")&amp;IF(J34=7,RANK(L34,$AD$19:$AD$403,0)+COUNTIF($AD$1:AD33,AD34),"")&amp;IF(J34=8,RANK(L34,$AE$19:$AE$403,0)+COUNTIF($AE$1:AE33,AE34),"")&amp;IF(J34=9,RANK(L34,$AF$19:$AF$403,0)+COUNTIF($AF$1:AF33,AF34),"")&amp;IF(J34=10,RANK(L34,$AG$19:$AG$403,0)+COUNTIF($AG$1:AG33,AG34),"")&amp;IF(J34=11,RANK(L34,$AH$19:$AH$403,0)+COUNTIF($AH$1:AH33,AH34),"")</f>
        <v>16</v>
      </c>
      <c r="N34" s="9" t="s">
        <v>51</v>
      </c>
      <c r="Z34" s="10" t="str">
        <f t="shared" si="4"/>
        <v/>
      </c>
      <c r="AA34" s="10" t="str">
        <f t="shared" si="5"/>
        <v/>
      </c>
      <c r="AB34" s="10" t="str">
        <f t="shared" si="6"/>
        <v/>
      </c>
      <c r="AC34" s="10" t="str">
        <f t="shared" si="7"/>
        <v/>
      </c>
      <c r="AD34" s="10" t="str">
        <f t="shared" si="8"/>
        <v/>
      </c>
      <c r="AE34" s="10" t="str">
        <f t="shared" si="9"/>
        <v/>
      </c>
      <c r="AF34" s="10" t="str">
        <f t="shared" si="10"/>
        <v/>
      </c>
      <c r="AG34" s="10" t="str">
        <f t="shared" si="11"/>
        <v/>
      </c>
      <c r="AH34" s="10">
        <f t="shared" si="12"/>
        <v>25</v>
      </c>
      <c r="AI34" s="13" t="str">
        <f t="shared" si="13"/>
        <v>16</v>
      </c>
      <c r="AJ34" s="11">
        <f t="shared" si="14"/>
        <v>16</v>
      </c>
    </row>
    <row r="35" spans="1:36" x14ac:dyDescent="0.25">
      <c r="A35" s="1">
        <v>17</v>
      </c>
      <c r="B35" s="4">
        <v>48</v>
      </c>
      <c r="C35" s="9" t="s">
        <v>321</v>
      </c>
      <c r="D35" s="9" t="s">
        <v>173</v>
      </c>
      <c r="E35" s="9" t="s">
        <v>249</v>
      </c>
      <c r="F35" s="9">
        <v>1746155297</v>
      </c>
      <c r="G35" s="9" t="s">
        <v>206</v>
      </c>
      <c r="H35" s="27"/>
      <c r="I35" s="6">
        <v>11</v>
      </c>
      <c r="J35" s="6">
        <v>11</v>
      </c>
      <c r="K35" s="9">
        <v>10</v>
      </c>
      <c r="L35" s="7">
        <f t="shared" si="15"/>
        <v>25</v>
      </c>
      <c r="M35" s="8" t="str">
        <f>IF(J35=4,RANK(L35,$AA$19:$AA$403,0)+COUNTIF($AA$1:AA34,AA35),"")&amp;IF(J35=5,RANK(L35,$AB$19:$AB$403,0)+COUNTIF($AB$1:AB34,AB35),"")&amp;IF(J35=6,RANK(L35,$AC$19:$AC$403,0)+COUNTIF($AC$1:AC34,AC35),"")&amp;IF(J35=7,RANK(L35,$AD$19:$AD$403,0)+COUNTIF($AD$1:AD34,AD35),"")&amp;IF(J35=8,RANK(L35,$AE$19:$AE$403,0)+COUNTIF($AE$1:AE34,AE35),"")&amp;IF(J35=9,RANK(L35,$AF$19:$AF$403,0)+COUNTIF($AF$1:AF34,AF35),"")&amp;IF(J35=10,RANK(L35,$AG$19:$AG$403,0)+COUNTIF($AG$1:AG34,AG35),"")&amp;IF(J35=11,RANK(L35,$AH$19:$AH$403,0)+COUNTIF($AH$1:AH34,AH35),"")</f>
        <v>17</v>
      </c>
      <c r="N35" s="9" t="s">
        <v>51</v>
      </c>
      <c r="Z35" s="10" t="str">
        <f t="shared" si="4"/>
        <v/>
      </c>
      <c r="AA35" s="10" t="str">
        <f t="shared" si="5"/>
        <v/>
      </c>
      <c r="AB35" s="10" t="str">
        <f t="shared" si="6"/>
        <v/>
      </c>
      <c r="AC35" s="10" t="str">
        <f t="shared" si="7"/>
        <v/>
      </c>
      <c r="AD35" s="10" t="str">
        <f t="shared" si="8"/>
        <v/>
      </c>
      <c r="AE35" s="10" t="str">
        <f t="shared" si="9"/>
        <v/>
      </c>
      <c r="AF35" s="10" t="str">
        <f t="shared" si="10"/>
        <v/>
      </c>
      <c r="AG35" s="10" t="str">
        <f t="shared" si="11"/>
        <v/>
      </c>
      <c r="AH35" s="10">
        <f t="shared" si="12"/>
        <v>25</v>
      </c>
      <c r="AI35" s="13" t="str">
        <f t="shared" si="13"/>
        <v>16</v>
      </c>
      <c r="AJ35" s="11">
        <f t="shared" si="14"/>
        <v>16</v>
      </c>
    </row>
    <row r="36" spans="1:36" x14ac:dyDescent="0.25">
      <c r="A36" s="1">
        <v>18</v>
      </c>
      <c r="B36" s="4">
        <v>48</v>
      </c>
      <c r="C36" s="9" t="s">
        <v>322</v>
      </c>
      <c r="D36" s="9" t="s">
        <v>56</v>
      </c>
      <c r="E36" s="9" t="s">
        <v>141</v>
      </c>
      <c r="F36" s="9">
        <v>94543080</v>
      </c>
      <c r="G36" s="9" t="s">
        <v>61</v>
      </c>
      <c r="H36" s="27"/>
      <c r="I36" s="6">
        <v>11</v>
      </c>
      <c r="J36" s="6">
        <v>11</v>
      </c>
      <c r="K36" s="9">
        <v>10</v>
      </c>
      <c r="L36" s="7">
        <f t="shared" si="15"/>
        <v>25</v>
      </c>
      <c r="M36" s="8" t="str">
        <f>IF(J36=4,RANK(L36,$AA$19:$AA$403,0)+COUNTIF($AA$1:AA35,AA36),"")&amp;IF(J36=5,RANK(L36,$AB$19:$AB$403,0)+COUNTIF($AB$1:AB35,AB36),"")&amp;IF(J36=6,RANK(L36,$AC$19:$AC$403,0)+COUNTIF($AC$1:AC35,AC36),"")&amp;IF(J36=7,RANK(L36,$AD$19:$AD$403,0)+COUNTIF($AD$1:AD35,AD36),"")&amp;IF(J36=8,RANK(L36,$AE$19:$AE$403,0)+COUNTIF($AE$1:AE35,AE36),"")&amp;IF(J36=9,RANK(L36,$AF$19:$AF$403,0)+COUNTIF($AF$1:AF35,AF36),"")&amp;IF(J36=10,RANK(L36,$AG$19:$AG$403,0)+COUNTIF($AG$1:AG35,AG36),"")&amp;IF(J36=11,RANK(L36,$AH$19:$AH$403,0)+COUNTIF($AH$1:AH35,AH36),"")</f>
        <v>18</v>
      </c>
      <c r="N36" s="9" t="s">
        <v>51</v>
      </c>
      <c r="Z36" s="10" t="str">
        <f t="shared" si="4"/>
        <v/>
      </c>
      <c r="AA36" s="10" t="str">
        <f t="shared" si="5"/>
        <v/>
      </c>
      <c r="AB36" s="10" t="str">
        <f t="shared" si="6"/>
        <v/>
      </c>
      <c r="AC36" s="10" t="str">
        <f t="shared" si="7"/>
        <v/>
      </c>
      <c r="AD36" s="10" t="str">
        <f t="shared" si="8"/>
        <v/>
      </c>
      <c r="AE36" s="10" t="str">
        <f t="shared" si="9"/>
        <v/>
      </c>
      <c r="AF36" s="10" t="str">
        <f t="shared" si="10"/>
        <v/>
      </c>
      <c r="AG36" s="10" t="str">
        <f t="shared" si="11"/>
        <v/>
      </c>
      <c r="AH36" s="10">
        <f t="shared" si="12"/>
        <v>25</v>
      </c>
      <c r="AI36" s="13" t="str">
        <f t="shared" si="13"/>
        <v>16</v>
      </c>
      <c r="AJ36" s="11">
        <f t="shared" si="14"/>
        <v>16</v>
      </c>
    </row>
    <row r="37" spans="1:36" x14ac:dyDescent="0.25">
      <c r="A37" s="1">
        <v>19</v>
      </c>
      <c r="B37" s="4">
        <v>48</v>
      </c>
      <c r="C37" s="9" t="s">
        <v>323</v>
      </c>
      <c r="D37" s="9" t="s">
        <v>241</v>
      </c>
      <c r="E37" s="9" t="s">
        <v>90</v>
      </c>
      <c r="F37" s="9">
        <v>1817035116</v>
      </c>
      <c r="G37" s="9" t="s">
        <v>28</v>
      </c>
      <c r="H37" s="27"/>
      <c r="I37" s="6">
        <v>11</v>
      </c>
      <c r="J37" s="6">
        <v>11</v>
      </c>
      <c r="K37" s="9">
        <v>10</v>
      </c>
      <c r="L37" s="7">
        <f t="shared" si="15"/>
        <v>25</v>
      </c>
      <c r="M37" s="8" t="str">
        <f>IF(J37=4,RANK(L37,$AA$19:$AA$403,0)+COUNTIF($AA$1:AA36,AA37),"")&amp;IF(J37=5,RANK(L37,$AB$19:$AB$403,0)+COUNTIF($AB$1:AB36,AB37),"")&amp;IF(J37=6,RANK(L37,$AC$19:$AC$403,0)+COUNTIF($AC$1:AC36,AC37),"")&amp;IF(J37=7,RANK(L37,$AD$19:$AD$403,0)+COUNTIF($AD$1:AD36,AD37),"")&amp;IF(J37=8,RANK(L37,$AE$19:$AE$403,0)+COUNTIF($AE$1:AE36,AE37),"")&amp;IF(J37=9,RANK(L37,$AF$19:$AF$403,0)+COUNTIF($AF$1:AF36,AF37),"")&amp;IF(J37=10,RANK(L37,$AG$19:$AG$403,0)+COUNTIF($AG$1:AG36,AG37),"")&amp;IF(J37=11,RANK(L37,$AH$19:$AH$403,0)+COUNTIF($AH$1:AH36,AH37),"")</f>
        <v>19</v>
      </c>
      <c r="N37" s="9" t="s">
        <v>51</v>
      </c>
      <c r="Z37" s="10" t="str">
        <f t="shared" si="4"/>
        <v/>
      </c>
      <c r="AA37" s="10" t="str">
        <f t="shared" si="5"/>
        <v/>
      </c>
      <c r="AB37" s="10" t="str">
        <f t="shared" si="6"/>
        <v/>
      </c>
      <c r="AC37" s="10" t="str">
        <f t="shared" si="7"/>
        <v/>
      </c>
      <c r="AD37" s="10" t="str">
        <f t="shared" si="8"/>
        <v/>
      </c>
      <c r="AE37" s="10" t="str">
        <f t="shared" si="9"/>
        <v/>
      </c>
      <c r="AF37" s="10" t="str">
        <f t="shared" si="10"/>
        <v/>
      </c>
      <c r="AG37" s="10" t="str">
        <f t="shared" si="11"/>
        <v/>
      </c>
      <c r="AH37" s="10">
        <f t="shared" si="12"/>
        <v>25</v>
      </c>
      <c r="AI37" s="13" t="str">
        <f t="shared" si="13"/>
        <v>16</v>
      </c>
      <c r="AJ37" s="11">
        <f t="shared" si="14"/>
        <v>16</v>
      </c>
    </row>
    <row r="38" spans="1:36" x14ac:dyDescent="0.25">
      <c r="A38" s="1">
        <v>20</v>
      </c>
      <c r="B38" s="4">
        <v>48</v>
      </c>
      <c r="C38" s="9" t="s">
        <v>68</v>
      </c>
      <c r="D38" s="9" t="s">
        <v>324</v>
      </c>
      <c r="E38" s="9" t="s">
        <v>70</v>
      </c>
      <c r="F38" s="9">
        <v>3551357156</v>
      </c>
      <c r="G38" s="9" t="s">
        <v>28</v>
      </c>
      <c r="H38" s="27"/>
      <c r="I38" s="6">
        <v>11</v>
      </c>
      <c r="J38" s="6">
        <v>11</v>
      </c>
      <c r="K38" s="9">
        <v>10</v>
      </c>
      <c r="L38" s="7">
        <f t="shared" si="15"/>
        <v>25</v>
      </c>
      <c r="M38" s="8" t="str">
        <f>IF(J38=4,RANK(L38,$AA$19:$AA$403,0)+COUNTIF($AA$1:AA37,AA38),"")&amp;IF(J38=5,RANK(L38,$AB$19:$AB$403,0)+COUNTIF($AB$1:AB37,AB38),"")&amp;IF(J38=6,RANK(L38,$AC$19:$AC$403,0)+COUNTIF($AC$1:AC37,AC38),"")&amp;IF(J38=7,RANK(L38,$AD$19:$AD$403,0)+COUNTIF($AD$1:AD37,AD38),"")&amp;IF(J38=8,RANK(L38,$AE$19:$AE$403,0)+COUNTIF($AE$1:AE37,AE38),"")&amp;IF(J38=9,RANK(L38,$AF$19:$AF$403,0)+COUNTIF($AF$1:AF37,AF38),"")&amp;IF(J38=10,RANK(L38,$AG$19:$AG$403,0)+COUNTIF($AG$1:AG37,AG38),"")&amp;IF(J38=11,RANK(L38,$AH$19:$AH$403,0)+COUNTIF($AH$1:AH37,AH38),"")</f>
        <v>20</v>
      </c>
      <c r="N38" s="9" t="s">
        <v>51</v>
      </c>
      <c r="Z38" s="10" t="str">
        <f t="shared" si="4"/>
        <v/>
      </c>
      <c r="AA38" s="10" t="str">
        <f t="shared" si="5"/>
        <v/>
      </c>
      <c r="AB38" s="10" t="str">
        <f t="shared" si="6"/>
        <v/>
      </c>
      <c r="AC38" s="10" t="str">
        <f t="shared" si="7"/>
        <v/>
      </c>
      <c r="AD38" s="10" t="str">
        <f t="shared" si="8"/>
        <v/>
      </c>
      <c r="AE38" s="10" t="str">
        <f t="shared" si="9"/>
        <v/>
      </c>
      <c r="AF38" s="10" t="str">
        <f t="shared" si="10"/>
        <v/>
      </c>
      <c r="AG38" s="10" t="str">
        <f t="shared" si="11"/>
        <v/>
      </c>
      <c r="AH38" s="10">
        <f t="shared" si="12"/>
        <v>25</v>
      </c>
      <c r="AI38" s="13" t="str">
        <f t="shared" si="13"/>
        <v>16</v>
      </c>
      <c r="AJ38" s="11">
        <f t="shared" si="14"/>
        <v>16</v>
      </c>
    </row>
    <row r="39" spans="1:36" x14ac:dyDescent="0.25">
      <c r="A39" s="1">
        <v>21</v>
      </c>
      <c r="B39" s="4">
        <v>48</v>
      </c>
      <c r="C39" s="9" t="s">
        <v>325</v>
      </c>
      <c r="D39" s="9" t="s">
        <v>169</v>
      </c>
      <c r="E39" s="9" t="s">
        <v>326</v>
      </c>
      <c r="F39" s="9">
        <v>3399305266</v>
      </c>
      <c r="G39" s="9" t="s">
        <v>206</v>
      </c>
      <c r="H39" s="27"/>
      <c r="I39" s="6">
        <v>11</v>
      </c>
      <c r="J39" s="6">
        <v>11</v>
      </c>
      <c r="K39" s="9">
        <v>9</v>
      </c>
      <c r="L39" s="7">
        <f t="shared" si="15"/>
        <v>22.5</v>
      </c>
      <c r="M39" s="8" t="str">
        <f>IF(J39=4,RANK(L39,$AA$19:$AA$403,0)+COUNTIF($AA$1:AA38,AA39),"")&amp;IF(J39=5,RANK(L39,$AB$19:$AB$403,0)+COUNTIF($AB$1:AB38,AB39),"")&amp;IF(J39=6,RANK(L39,$AC$19:$AC$403,0)+COUNTIF($AC$1:AC38,AC39),"")&amp;IF(J39=7,RANK(L39,$AD$19:$AD$403,0)+COUNTIF($AD$1:AD38,AD39),"")&amp;IF(J39=8,RANK(L39,$AE$19:$AE$403,0)+COUNTIF($AE$1:AE38,AE39),"")&amp;IF(J39=9,RANK(L39,$AF$19:$AF$403,0)+COUNTIF($AF$1:AF38,AF39),"")&amp;IF(J39=10,RANK(L39,$AG$19:$AG$403,0)+COUNTIF($AG$1:AG38,AG39),"")&amp;IF(J39=11,RANK(L39,$AH$19:$AH$403,0)+COUNTIF($AH$1:AH38,AH39),"")</f>
        <v>21</v>
      </c>
      <c r="N39" s="9" t="s">
        <v>51</v>
      </c>
      <c r="Z39" s="10" t="str">
        <f t="shared" si="4"/>
        <v/>
      </c>
      <c r="AA39" s="10" t="str">
        <f t="shared" si="5"/>
        <v/>
      </c>
      <c r="AB39" s="10" t="str">
        <f t="shared" si="6"/>
        <v/>
      </c>
      <c r="AC39" s="10" t="str">
        <f t="shared" si="7"/>
        <v/>
      </c>
      <c r="AD39" s="10" t="str">
        <f t="shared" si="8"/>
        <v/>
      </c>
      <c r="AE39" s="10" t="str">
        <f t="shared" si="9"/>
        <v/>
      </c>
      <c r="AF39" s="10" t="str">
        <f t="shared" si="10"/>
        <v/>
      </c>
      <c r="AG39" s="10" t="str">
        <f t="shared" si="11"/>
        <v/>
      </c>
      <c r="AH39" s="10">
        <f t="shared" si="12"/>
        <v>22.5</v>
      </c>
      <c r="AI39" s="13" t="str">
        <f t="shared" si="13"/>
        <v>21</v>
      </c>
      <c r="AJ39" s="11">
        <f t="shared" si="14"/>
        <v>21</v>
      </c>
    </row>
    <row r="40" spans="1:36" x14ac:dyDescent="0.25">
      <c r="A40" s="1">
        <v>22</v>
      </c>
      <c r="B40" s="4">
        <v>48</v>
      </c>
      <c r="C40" s="9" t="s">
        <v>327</v>
      </c>
      <c r="D40" s="9" t="s">
        <v>324</v>
      </c>
      <c r="E40" s="9" t="s">
        <v>32</v>
      </c>
      <c r="F40" s="9">
        <v>3396334238</v>
      </c>
      <c r="G40" s="9" t="s">
        <v>28</v>
      </c>
      <c r="H40" s="27"/>
      <c r="I40" s="6">
        <v>11</v>
      </c>
      <c r="J40" s="6">
        <v>11</v>
      </c>
      <c r="K40" s="9">
        <v>9</v>
      </c>
      <c r="L40" s="7">
        <f t="shared" si="15"/>
        <v>22.5</v>
      </c>
      <c r="M40" s="8" t="str">
        <f>IF(J40=4,RANK(L40,$AA$19:$AA$403,0)+COUNTIF($AA$1:AA39,AA40),"")&amp;IF(J40=5,RANK(L40,$AB$19:$AB$403,0)+COUNTIF($AB$1:AB39,AB40),"")&amp;IF(J40=6,RANK(L40,$AC$19:$AC$403,0)+COUNTIF($AC$1:AC39,AC40),"")&amp;IF(J40=7,RANK(L40,$AD$19:$AD$403,0)+COUNTIF($AD$1:AD39,AD40),"")&amp;IF(J40=8,RANK(L40,$AE$19:$AE$403,0)+COUNTIF($AE$1:AE39,AE40),"")&amp;IF(J40=9,RANK(L40,$AF$19:$AF$403,0)+COUNTIF($AF$1:AF39,AF40),"")&amp;IF(J40=10,RANK(L40,$AG$19:$AG$403,0)+COUNTIF($AG$1:AG39,AG40),"")&amp;IF(J40=11,RANK(L40,$AH$19:$AH$403,0)+COUNTIF($AH$1:AH39,AH40),"")</f>
        <v>22</v>
      </c>
      <c r="N40" s="9" t="s">
        <v>51</v>
      </c>
      <c r="Z40" s="10" t="str">
        <f t="shared" si="4"/>
        <v/>
      </c>
      <c r="AA40" s="10" t="str">
        <f t="shared" si="5"/>
        <v/>
      </c>
      <c r="AB40" s="10" t="str">
        <f t="shared" si="6"/>
        <v/>
      </c>
      <c r="AC40" s="10" t="str">
        <f t="shared" si="7"/>
        <v/>
      </c>
      <c r="AD40" s="10" t="str">
        <f t="shared" si="8"/>
        <v/>
      </c>
      <c r="AE40" s="10" t="str">
        <f t="shared" si="9"/>
        <v/>
      </c>
      <c r="AF40" s="10" t="str">
        <f t="shared" si="10"/>
        <v/>
      </c>
      <c r="AG40" s="10" t="str">
        <f t="shared" si="11"/>
        <v/>
      </c>
      <c r="AH40" s="10">
        <f t="shared" si="12"/>
        <v>22.5</v>
      </c>
      <c r="AI40" s="13" t="str">
        <f t="shared" si="13"/>
        <v>21</v>
      </c>
      <c r="AJ40" s="11">
        <f t="shared" si="14"/>
        <v>21</v>
      </c>
    </row>
    <row r="41" spans="1:36" x14ac:dyDescent="0.25">
      <c r="A41" s="1">
        <v>23</v>
      </c>
      <c r="B41" s="4">
        <v>48</v>
      </c>
      <c r="C41" s="9" t="s">
        <v>328</v>
      </c>
      <c r="D41" s="9" t="s">
        <v>35</v>
      </c>
      <c r="E41" s="9" t="s">
        <v>141</v>
      </c>
      <c r="F41" s="9">
        <v>586621411</v>
      </c>
      <c r="G41" s="9" t="s">
        <v>319</v>
      </c>
      <c r="H41" s="27"/>
      <c r="I41" s="6">
        <v>11</v>
      </c>
      <c r="J41" s="6">
        <v>11</v>
      </c>
      <c r="K41" s="9">
        <v>9</v>
      </c>
      <c r="L41" s="7">
        <f t="shared" si="15"/>
        <v>22.5</v>
      </c>
      <c r="M41" s="8" t="str">
        <f>IF(J41=4,RANK(L41,$AA$19:$AA$403,0)+COUNTIF($AA$1:AA40,AA41),"")&amp;IF(J41=5,RANK(L41,$AB$19:$AB$403,0)+COUNTIF($AB$1:AB40,AB41),"")&amp;IF(J41=6,RANK(L41,$AC$19:$AC$403,0)+COUNTIF($AC$1:AC40,AC41),"")&amp;IF(J41=7,RANK(L41,$AD$19:$AD$403,0)+COUNTIF($AD$1:AD40,AD41),"")&amp;IF(J41=8,RANK(L41,$AE$19:$AE$403,0)+COUNTIF($AE$1:AE40,AE41),"")&amp;IF(J41=9,RANK(L41,$AF$19:$AF$403,0)+COUNTIF($AF$1:AF40,AF41),"")&amp;IF(J41=10,RANK(L41,$AG$19:$AG$403,0)+COUNTIF($AG$1:AG40,AG41),"")&amp;IF(J41=11,RANK(L41,$AH$19:$AH$403,0)+COUNTIF($AH$1:AH40,AH41),"")</f>
        <v>23</v>
      </c>
      <c r="N41" s="9" t="s">
        <v>51</v>
      </c>
      <c r="Z41" s="10" t="str">
        <f t="shared" si="4"/>
        <v/>
      </c>
      <c r="AA41" s="10" t="str">
        <f t="shared" si="5"/>
        <v/>
      </c>
      <c r="AB41" s="10" t="str">
        <f t="shared" si="6"/>
        <v/>
      </c>
      <c r="AC41" s="10" t="str">
        <f t="shared" si="7"/>
        <v/>
      </c>
      <c r="AD41" s="10" t="str">
        <f t="shared" si="8"/>
        <v/>
      </c>
      <c r="AE41" s="10" t="str">
        <f t="shared" si="9"/>
        <v/>
      </c>
      <c r="AF41" s="10" t="str">
        <f t="shared" si="10"/>
        <v/>
      </c>
      <c r="AG41" s="10" t="str">
        <f t="shared" si="11"/>
        <v/>
      </c>
      <c r="AH41" s="10">
        <f t="shared" si="12"/>
        <v>22.5</v>
      </c>
      <c r="AI41" s="13" t="str">
        <f t="shared" si="13"/>
        <v>21</v>
      </c>
      <c r="AJ41" s="11">
        <f t="shared" si="14"/>
        <v>21</v>
      </c>
    </row>
    <row r="42" spans="1:36" x14ac:dyDescent="0.25">
      <c r="A42" s="1">
        <v>24</v>
      </c>
      <c r="B42" s="4">
        <v>48</v>
      </c>
      <c r="C42" s="9" t="s">
        <v>329</v>
      </c>
      <c r="D42" s="9" t="s">
        <v>63</v>
      </c>
      <c r="E42" s="9" t="s">
        <v>330</v>
      </c>
      <c r="F42" s="9">
        <v>3154014297</v>
      </c>
      <c r="G42" s="9" t="s">
        <v>319</v>
      </c>
      <c r="H42" s="27"/>
      <c r="I42" s="6">
        <v>11</v>
      </c>
      <c r="J42" s="6">
        <v>11</v>
      </c>
      <c r="K42" s="9">
        <v>8</v>
      </c>
      <c r="L42" s="7">
        <f t="shared" si="15"/>
        <v>20</v>
      </c>
      <c r="M42" s="8" t="str">
        <f>IF(J42=4,RANK(L42,$AA$19:$AA$403,0)+COUNTIF($AA$1:AA41,AA42),"")&amp;IF(J42=5,RANK(L42,$AB$19:$AB$403,0)+COUNTIF($AB$1:AB41,AB42),"")&amp;IF(J42=6,RANK(L42,$AC$19:$AC$403,0)+COUNTIF($AC$1:AC41,AC42),"")&amp;IF(J42=7,RANK(L42,$AD$19:$AD$403,0)+COUNTIF($AD$1:AD41,AD42),"")&amp;IF(J42=8,RANK(L42,$AE$19:$AE$403,0)+COUNTIF($AE$1:AE41,AE42),"")&amp;IF(J42=9,RANK(L42,$AF$19:$AF$403,0)+COUNTIF($AF$1:AF41,AF42),"")&amp;IF(J42=10,RANK(L42,$AG$19:$AG$403,0)+COUNTIF($AG$1:AG41,AG42),"")&amp;IF(J42=11,RANK(L42,$AH$19:$AH$403,0)+COUNTIF($AH$1:AH41,AH42),"")</f>
        <v>24</v>
      </c>
      <c r="N42" s="9" t="s">
        <v>51</v>
      </c>
      <c r="Z42" s="10" t="str">
        <f t="shared" si="4"/>
        <v/>
      </c>
      <c r="AA42" s="10" t="str">
        <f t="shared" si="5"/>
        <v/>
      </c>
      <c r="AB42" s="10" t="str">
        <f t="shared" si="6"/>
        <v/>
      </c>
      <c r="AC42" s="10" t="str">
        <f t="shared" si="7"/>
        <v/>
      </c>
      <c r="AD42" s="10" t="str">
        <f t="shared" si="8"/>
        <v/>
      </c>
      <c r="AE42" s="10" t="str">
        <f t="shared" si="9"/>
        <v/>
      </c>
      <c r="AF42" s="10" t="str">
        <f t="shared" si="10"/>
        <v/>
      </c>
      <c r="AG42" s="10" t="str">
        <f t="shared" si="11"/>
        <v/>
      </c>
      <c r="AH42" s="10">
        <f t="shared" si="12"/>
        <v>20</v>
      </c>
      <c r="AI42" s="13" t="str">
        <f t="shared" si="13"/>
        <v>24</v>
      </c>
      <c r="AJ42" s="11">
        <f t="shared" si="14"/>
        <v>24</v>
      </c>
    </row>
    <row r="43" spans="1:36" x14ac:dyDescent="0.25">
      <c r="A43" s="1">
        <v>25</v>
      </c>
      <c r="B43" s="4">
        <v>48</v>
      </c>
      <c r="C43" s="9" t="s">
        <v>331</v>
      </c>
      <c r="D43" s="9" t="s">
        <v>136</v>
      </c>
      <c r="E43" s="9" t="s">
        <v>186</v>
      </c>
      <c r="F43" s="9">
        <v>2173708857</v>
      </c>
      <c r="G43" s="9" t="s">
        <v>206</v>
      </c>
      <c r="H43" s="27"/>
      <c r="I43" s="6">
        <v>11</v>
      </c>
      <c r="J43" s="6">
        <v>11</v>
      </c>
      <c r="K43" s="9">
        <v>8</v>
      </c>
      <c r="L43" s="7">
        <f t="shared" si="15"/>
        <v>20</v>
      </c>
      <c r="M43" s="8" t="str">
        <f>IF(J43=4,RANK(L43,$AA$19:$AA$403,0)+COUNTIF($AA$1:AA42,AA43),"")&amp;IF(J43=5,RANK(L43,$AB$19:$AB$403,0)+COUNTIF($AB$1:AB42,AB43),"")&amp;IF(J43=6,RANK(L43,$AC$19:$AC$403,0)+COUNTIF($AC$1:AC42,AC43),"")&amp;IF(J43=7,RANK(L43,$AD$19:$AD$403,0)+COUNTIF($AD$1:AD42,AD43),"")&amp;IF(J43=8,RANK(L43,$AE$19:$AE$403,0)+COUNTIF($AE$1:AE42,AE43),"")&amp;IF(J43=9,RANK(L43,$AF$19:$AF$403,0)+COUNTIF($AF$1:AF42,AF43),"")&amp;IF(J43=10,RANK(L43,$AG$19:$AG$403,0)+COUNTIF($AG$1:AG42,AG43),"")&amp;IF(J43=11,RANK(L43,$AH$19:$AH$403,0)+COUNTIF($AH$1:AH42,AH43),"")</f>
        <v>25</v>
      </c>
      <c r="N43" s="9" t="s">
        <v>51</v>
      </c>
      <c r="Z43" s="10" t="str">
        <f t="shared" si="4"/>
        <v/>
      </c>
      <c r="AA43" s="10" t="str">
        <f t="shared" si="5"/>
        <v/>
      </c>
      <c r="AB43" s="10" t="str">
        <f t="shared" si="6"/>
        <v/>
      </c>
      <c r="AC43" s="10" t="str">
        <f t="shared" si="7"/>
        <v/>
      </c>
      <c r="AD43" s="10" t="str">
        <f t="shared" si="8"/>
        <v/>
      </c>
      <c r="AE43" s="10" t="str">
        <f t="shared" si="9"/>
        <v/>
      </c>
      <c r="AF43" s="10" t="str">
        <f t="shared" si="10"/>
        <v/>
      </c>
      <c r="AG43" s="10" t="str">
        <f t="shared" si="11"/>
        <v/>
      </c>
      <c r="AH43" s="10">
        <f t="shared" si="12"/>
        <v>20</v>
      </c>
      <c r="AI43" s="13" t="str">
        <f t="shared" si="13"/>
        <v>24</v>
      </c>
      <c r="AJ43" s="11">
        <f t="shared" si="14"/>
        <v>24</v>
      </c>
    </row>
    <row r="44" spans="1:36" x14ac:dyDescent="0.25">
      <c r="A44" s="1">
        <v>26</v>
      </c>
      <c r="B44" s="4">
        <v>48</v>
      </c>
      <c r="C44" s="9" t="s">
        <v>332</v>
      </c>
      <c r="D44" s="9" t="s">
        <v>41</v>
      </c>
      <c r="E44" s="9" t="s">
        <v>60</v>
      </c>
      <c r="F44" s="9">
        <v>3364661372</v>
      </c>
      <c r="G44" s="9" t="s">
        <v>28</v>
      </c>
      <c r="H44" s="27"/>
      <c r="I44" s="6">
        <v>11</v>
      </c>
      <c r="J44" s="6">
        <v>11</v>
      </c>
      <c r="K44" s="9">
        <v>7</v>
      </c>
      <c r="L44" s="7">
        <f t="shared" si="15"/>
        <v>17.5</v>
      </c>
      <c r="M44" s="8" t="str">
        <f>IF(J44=4,RANK(L44,$AA$19:$AA$403,0)+COUNTIF($AA$1:AA43,AA44),"")&amp;IF(J44=5,RANK(L44,$AB$19:$AB$403,0)+COUNTIF($AB$1:AB43,AB44),"")&amp;IF(J44=6,RANK(L44,$AC$19:$AC$403,0)+COUNTIF($AC$1:AC43,AC44),"")&amp;IF(J44=7,RANK(L44,$AD$19:$AD$403,0)+COUNTIF($AD$1:AD43,AD44),"")&amp;IF(J44=8,RANK(L44,$AE$19:$AE$403,0)+COUNTIF($AE$1:AE43,AE44),"")&amp;IF(J44=9,RANK(L44,$AF$19:$AF$403,0)+COUNTIF($AF$1:AF43,AF44),"")&amp;IF(J44=10,RANK(L44,$AG$19:$AG$403,0)+COUNTIF($AG$1:AG43,AG44),"")&amp;IF(J44=11,RANK(L44,$AH$19:$AH$403,0)+COUNTIF($AH$1:AH43,AH44),"")</f>
        <v>26</v>
      </c>
      <c r="N44" s="9" t="s">
        <v>51</v>
      </c>
      <c r="Z44" s="10" t="str">
        <f t="shared" si="4"/>
        <v/>
      </c>
      <c r="AA44" s="10" t="str">
        <f t="shared" si="5"/>
        <v/>
      </c>
      <c r="AB44" s="10" t="str">
        <f t="shared" si="6"/>
        <v/>
      </c>
      <c r="AC44" s="10" t="str">
        <f t="shared" si="7"/>
        <v/>
      </c>
      <c r="AD44" s="10" t="str">
        <f t="shared" si="8"/>
        <v/>
      </c>
      <c r="AE44" s="10" t="str">
        <f t="shared" si="9"/>
        <v/>
      </c>
      <c r="AF44" s="10" t="str">
        <f t="shared" si="10"/>
        <v/>
      </c>
      <c r="AG44" s="10" t="str">
        <f t="shared" si="11"/>
        <v/>
      </c>
      <c r="AH44" s="10">
        <f t="shared" si="12"/>
        <v>17.5</v>
      </c>
      <c r="AI44" s="13" t="str">
        <f t="shared" si="13"/>
        <v>26</v>
      </c>
      <c r="AJ44" s="11">
        <f t="shared" si="14"/>
        <v>26</v>
      </c>
    </row>
    <row r="45" spans="1:36" x14ac:dyDescent="0.25">
      <c r="A45" s="1">
        <v>27</v>
      </c>
      <c r="B45" s="4">
        <v>48</v>
      </c>
      <c r="C45" s="9" t="s">
        <v>333</v>
      </c>
      <c r="D45" s="9" t="s">
        <v>161</v>
      </c>
      <c r="E45" s="9" t="s">
        <v>113</v>
      </c>
      <c r="F45" s="9">
        <v>173648167</v>
      </c>
      <c r="G45" s="9" t="s">
        <v>28</v>
      </c>
      <c r="H45" s="27"/>
      <c r="I45" s="6">
        <v>11</v>
      </c>
      <c r="J45" s="6">
        <v>11</v>
      </c>
      <c r="K45" s="9">
        <v>7</v>
      </c>
      <c r="L45" s="7">
        <f t="shared" si="15"/>
        <v>17.5</v>
      </c>
      <c r="M45" s="8" t="str">
        <f>IF(J45=4,RANK(L45,$AA$19:$AA$403,0)+COUNTIF($AA$1:AA44,AA45),"")&amp;IF(J45=5,RANK(L45,$AB$19:$AB$403,0)+COUNTIF($AB$1:AB44,AB45),"")&amp;IF(J45=6,RANK(L45,$AC$19:$AC$403,0)+COUNTIF($AC$1:AC44,AC45),"")&amp;IF(J45=7,RANK(L45,$AD$19:$AD$403,0)+COUNTIF($AD$1:AD44,AD45),"")&amp;IF(J45=8,RANK(L45,$AE$19:$AE$403,0)+COUNTIF($AE$1:AE44,AE45),"")&amp;IF(J45=9,RANK(L45,$AF$19:$AF$403,0)+COUNTIF($AF$1:AF44,AF45),"")&amp;IF(J45=10,RANK(L45,$AG$19:$AG$403,0)+COUNTIF($AG$1:AG44,AG45),"")&amp;IF(J45=11,RANK(L45,$AH$19:$AH$403,0)+COUNTIF($AH$1:AH44,AH45),"")</f>
        <v>27</v>
      </c>
      <c r="N45" s="9" t="s">
        <v>51</v>
      </c>
      <c r="Z45" s="10" t="str">
        <f t="shared" si="4"/>
        <v/>
      </c>
      <c r="AA45" s="10" t="str">
        <f t="shared" si="5"/>
        <v/>
      </c>
      <c r="AB45" s="10" t="str">
        <f t="shared" si="6"/>
        <v/>
      </c>
      <c r="AC45" s="10" t="str">
        <f t="shared" si="7"/>
        <v/>
      </c>
      <c r="AD45" s="10" t="str">
        <f t="shared" si="8"/>
        <v/>
      </c>
      <c r="AE45" s="10" t="str">
        <f t="shared" si="9"/>
        <v/>
      </c>
      <c r="AF45" s="10" t="str">
        <f t="shared" si="10"/>
        <v/>
      </c>
      <c r="AG45" s="10" t="str">
        <f t="shared" si="11"/>
        <v/>
      </c>
      <c r="AH45" s="10">
        <f t="shared" si="12"/>
        <v>17.5</v>
      </c>
      <c r="AI45" s="13" t="str">
        <f t="shared" si="13"/>
        <v>26</v>
      </c>
      <c r="AJ45" s="11">
        <f t="shared" si="14"/>
        <v>26</v>
      </c>
    </row>
    <row r="46" spans="1:36" x14ac:dyDescent="0.25">
      <c r="A46" s="1">
        <v>28</v>
      </c>
      <c r="B46" s="4">
        <v>48</v>
      </c>
      <c r="C46" s="9" t="s">
        <v>334</v>
      </c>
      <c r="D46" s="9" t="s">
        <v>241</v>
      </c>
      <c r="E46" s="9" t="s">
        <v>49</v>
      </c>
      <c r="F46" s="9">
        <v>4084255061</v>
      </c>
      <c r="G46" s="9" t="s">
        <v>28</v>
      </c>
      <c r="H46" s="27"/>
      <c r="I46" s="6">
        <v>11</v>
      </c>
      <c r="J46" s="6">
        <v>11</v>
      </c>
      <c r="K46" s="9">
        <v>6</v>
      </c>
      <c r="L46" s="7">
        <f t="shared" si="15"/>
        <v>15</v>
      </c>
      <c r="M46" s="8" t="str">
        <f>IF(J46=4,RANK(L46,$AA$19:$AA$403,0)+COUNTIF($AA$1:AA45,AA46),"")&amp;IF(J46=5,RANK(L46,$AB$19:$AB$403,0)+COUNTIF($AB$1:AB45,AB46),"")&amp;IF(J46=6,RANK(L46,$AC$19:$AC$403,0)+COUNTIF($AC$1:AC45,AC46),"")&amp;IF(J46=7,RANK(L46,$AD$19:$AD$403,0)+COUNTIF($AD$1:AD45,AD46),"")&amp;IF(J46=8,RANK(L46,$AE$19:$AE$403,0)+COUNTIF($AE$1:AE45,AE46),"")&amp;IF(J46=9,RANK(L46,$AF$19:$AF$403,0)+COUNTIF($AF$1:AF45,AF46),"")&amp;IF(J46=10,RANK(L46,$AG$19:$AG$403,0)+COUNTIF($AG$1:AG45,AG46),"")&amp;IF(J46=11,RANK(L46,$AH$19:$AH$403,0)+COUNTIF($AH$1:AH45,AH46),"")</f>
        <v>28</v>
      </c>
      <c r="N46" s="9" t="s">
        <v>51</v>
      </c>
      <c r="Z46" s="10" t="str">
        <f t="shared" si="4"/>
        <v/>
      </c>
      <c r="AA46" s="10" t="str">
        <f t="shared" si="5"/>
        <v/>
      </c>
      <c r="AB46" s="10" t="str">
        <f t="shared" si="6"/>
        <v/>
      </c>
      <c r="AC46" s="10" t="str">
        <f t="shared" si="7"/>
        <v/>
      </c>
      <c r="AD46" s="10" t="str">
        <f t="shared" si="8"/>
        <v/>
      </c>
      <c r="AE46" s="10" t="str">
        <f t="shared" si="9"/>
        <v/>
      </c>
      <c r="AF46" s="10" t="str">
        <f t="shared" si="10"/>
        <v/>
      </c>
      <c r="AG46" s="10" t="str">
        <f t="shared" si="11"/>
        <v/>
      </c>
      <c r="AH46" s="10">
        <f t="shared" si="12"/>
        <v>15</v>
      </c>
      <c r="AI46" s="13" t="str">
        <f t="shared" si="13"/>
        <v>28</v>
      </c>
      <c r="AJ46" s="11">
        <f t="shared" si="14"/>
        <v>28</v>
      </c>
    </row>
    <row r="47" spans="1:36" x14ac:dyDescent="0.25">
      <c r="A47" s="1">
        <v>29</v>
      </c>
      <c r="B47" s="4">
        <v>48</v>
      </c>
      <c r="C47" s="9" t="s">
        <v>335</v>
      </c>
      <c r="D47" s="9" t="s">
        <v>313</v>
      </c>
      <c r="E47" s="9" t="s">
        <v>302</v>
      </c>
      <c r="F47" s="9">
        <v>826437667</v>
      </c>
      <c r="G47" s="9" t="s">
        <v>28</v>
      </c>
      <c r="H47" s="27"/>
      <c r="I47" s="6">
        <v>11</v>
      </c>
      <c r="J47" s="6">
        <v>11</v>
      </c>
      <c r="K47" s="9">
        <v>6</v>
      </c>
      <c r="L47" s="7">
        <f t="shared" si="15"/>
        <v>15</v>
      </c>
      <c r="M47" s="8" t="str">
        <f>IF(J47=4,RANK(L47,$AA$19:$AA$403,0)+COUNTIF($AA$1:AA46,AA47),"")&amp;IF(J47=5,RANK(L47,$AB$19:$AB$403,0)+COUNTIF($AB$1:AB46,AB47),"")&amp;IF(J47=6,RANK(L47,$AC$19:$AC$403,0)+COUNTIF($AC$1:AC46,AC47),"")&amp;IF(J47=7,RANK(L47,$AD$19:$AD$403,0)+COUNTIF($AD$1:AD46,AD47),"")&amp;IF(J47=8,RANK(L47,$AE$19:$AE$403,0)+COUNTIF($AE$1:AE46,AE47),"")&amp;IF(J47=9,RANK(L47,$AF$19:$AF$403,0)+COUNTIF($AF$1:AF46,AF47),"")&amp;IF(J47=10,RANK(L47,$AG$19:$AG$403,0)+COUNTIF($AG$1:AG46,AG47),"")&amp;IF(J47=11,RANK(L47,$AH$19:$AH$403,0)+COUNTIF($AH$1:AH46,AH47),"")</f>
        <v>29</v>
      </c>
      <c r="N47" s="9" t="s">
        <v>51</v>
      </c>
      <c r="Z47" s="10" t="str">
        <f t="shared" si="4"/>
        <v/>
      </c>
      <c r="AA47" s="10" t="str">
        <f t="shared" si="5"/>
        <v/>
      </c>
      <c r="AB47" s="10" t="str">
        <f t="shared" si="6"/>
        <v/>
      </c>
      <c r="AC47" s="10" t="str">
        <f t="shared" si="7"/>
        <v/>
      </c>
      <c r="AD47" s="10" t="str">
        <f t="shared" si="8"/>
        <v/>
      </c>
      <c r="AE47" s="10" t="str">
        <f t="shared" si="9"/>
        <v/>
      </c>
      <c r="AF47" s="10" t="str">
        <f t="shared" si="10"/>
        <v/>
      </c>
      <c r="AG47" s="10" t="str">
        <f t="shared" si="11"/>
        <v/>
      </c>
      <c r="AH47" s="10">
        <f t="shared" si="12"/>
        <v>15</v>
      </c>
      <c r="AI47" s="13" t="str">
        <f t="shared" si="13"/>
        <v>28</v>
      </c>
      <c r="AJ47" s="11">
        <f t="shared" si="14"/>
        <v>28</v>
      </c>
    </row>
    <row r="48" spans="1:36" x14ac:dyDescent="0.25">
      <c r="A48" s="1">
        <v>30</v>
      </c>
      <c r="B48" s="4">
        <v>48</v>
      </c>
      <c r="C48" s="9" t="s">
        <v>336</v>
      </c>
      <c r="D48" s="9" t="s">
        <v>337</v>
      </c>
      <c r="E48" s="9" t="s">
        <v>263</v>
      </c>
      <c r="F48" s="9">
        <v>1923460222</v>
      </c>
      <c r="G48" s="9" t="s">
        <v>61</v>
      </c>
      <c r="H48" s="27"/>
      <c r="I48" s="6">
        <v>11</v>
      </c>
      <c r="J48" s="6">
        <v>11</v>
      </c>
      <c r="K48" s="9">
        <v>6</v>
      </c>
      <c r="L48" s="7">
        <f t="shared" si="15"/>
        <v>15</v>
      </c>
      <c r="M48" s="8" t="str">
        <f>IF(J48=4,RANK(L48,$AA$19:$AA$403,0)+COUNTIF($AA$1:AA47,AA48),"")&amp;IF(J48=5,RANK(L48,$AB$19:$AB$403,0)+COUNTIF($AB$1:AB47,AB48),"")&amp;IF(J48=6,RANK(L48,$AC$19:$AC$403,0)+COUNTIF($AC$1:AC47,AC48),"")&amp;IF(J48=7,RANK(L48,$AD$19:$AD$403,0)+COUNTIF($AD$1:AD47,AD48),"")&amp;IF(J48=8,RANK(L48,$AE$19:$AE$403,0)+COUNTIF($AE$1:AE47,AE48),"")&amp;IF(J48=9,RANK(L48,$AF$19:$AF$403,0)+COUNTIF($AF$1:AF47,AF48),"")&amp;IF(J48=10,RANK(L48,$AG$19:$AG$403,0)+COUNTIF($AG$1:AG47,AG48),"")&amp;IF(J48=11,RANK(L48,$AH$19:$AH$403,0)+COUNTIF($AH$1:AH47,AH48),"")</f>
        <v>30</v>
      </c>
      <c r="N48" s="9" t="s">
        <v>51</v>
      </c>
      <c r="Z48" s="10" t="str">
        <f t="shared" si="4"/>
        <v/>
      </c>
      <c r="AA48" s="10" t="str">
        <f t="shared" si="5"/>
        <v/>
      </c>
      <c r="AB48" s="10" t="str">
        <f t="shared" si="6"/>
        <v/>
      </c>
      <c r="AC48" s="10" t="str">
        <f t="shared" si="7"/>
        <v/>
      </c>
      <c r="AD48" s="10" t="str">
        <f t="shared" si="8"/>
        <v/>
      </c>
      <c r="AE48" s="10" t="str">
        <f t="shared" si="9"/>
        <v/>
      </c>
      <c r="AF48" s="10" t="str">
        <f t="shared" si="10"/>
        <v/>
      </c>
      <c r="AG48" s="10" t="str">
        <f t="shared" si="11"/>
        <v/>
      </c>
      <c r="AH48" s="10">
        <f t="shared" si="12"/>
        <v>15</v>
      </c>
      <c r="AI48" s="13" t="str">
        <f t="shared" si="13"/>
        <v>28</v>
      </c>
      <c r="AJ48" s="11">
        <f t="shared" si="14"/>
        <v>28</v>
      </c>
    </row>
    <row r="49" spans="1:36" x14ac:dyDescent="0.25">
      <c r="A49" s="1">
        <v>31</v>
      </c>
      <c r="B49" s="4">
        <v>48</v>
      </c>
      <c r="C49" s="9" t="s">
        <v>338</v>
      </c>
      <c r="D49" s="9" t="s">
        <v>116</v>
      </c>
      <c r="E49" s="9" t="s">
        <v>339</v>
      </c>
      <c r="F49" s="9">
        <v>47143153</v>
      </c>
      <c r="G49" s="9" t="s">
        <v>61</v>
      </c>
      <c r="H49" s="27"/>
      <c r="I49" s="6">
        <v>11</v>
      </c>
      <c r="J49" s="6">
        <v>11</v>
      </c>
      <c r="K49" s="9">
        <v>5</v>
      </c>
      <c r="L49" s="7">
        <f t="shared" si="15"/>
        <v>12.5</v>
      </c>
      <c r="M49" s="8" t="str">
        <f>IF(J49=4,RANK(L49,$AA$19:$AA$403,0)+COUNTIF($AA$1:AA48,AA49),"")&amp;IF(J49=5,RANK(L49,$AB$19:$AB$403,0)+COUNTIF($AB$1:AB48,AB49),"")&amp;IF(J49=6,RANK(L49,$AC$19:$AC$403,0)+COUNTIF($AC$1:AC48,AC49),"")&amp;IF(J49=7,RANK(L49,$AD$19:$AD$403,0)+COUNTIF($AD$1:AD48,AD49),"")&amp;IF(J49=8,RANK(L49,$AE$19:$AE$403,0)+COUNTIF($AE$1:AE48,AE49),"")&amp;IF(J49=9,RANK(L49,$AF$19:$AF$403,0)+COUNTIF($AF$1:AF48,AF49),"")&amp;IF(J49=10,RANK(L49,$AG$19:$AG$403,0)+COUNTIF($AG$1:AG48,AG49),"")&amp;IF(J49=11,RANK(L49,$AH$19:$AH$403,0)+COUNTIF($AH$1:AH48,AH49),"")</f>
        <v>31</v>
      </c>
      <c r="N49" s="9" t="s">
        <v>51</v>
      </c>
      <c r="Z49" s="10" t="str">
        <f t="shared" si="4"/>
        <v/>
      </c>
      <c r="AA49" s="10" t="str">
        <f t="shared" si="5"/>
        <v/>
      </c>
      <c r="AB49" s="10" t="str">
        <f t="shared" si="6"/>
        <v/>
      </c>
      <c r="AC49" s="10" t="str">
        <f t="shared" si="7"/>
        <v/>
      </c>
      <c r="AD49" s="10" t="str">
        <f t="shared" si="8"/>
        <v/>
      </c>
      <c r="AE49" s="10" t="str">
        <f t="shared" si="9"/>
        <v/>
      </c>
      <c r="AF49" s="10" t="str">
        <f t="shared" si="10"/>
        <v/>
      </c>
      <c r="AG49" s="10" t="str">
        <f t="shared" si="11"/>
        <v/>
      </c>
      <c r="AH49" s="10">
        <f t="shared" si="12"/>
        <v>12.5</v>
      </c>
      <c r="AI49" s="13" t="str">
        <f t="shared" si="13"/>
        <v>31</v>
      </c>
      <c r="AJ49" s="11">
        <f t="shared" si="14"/>
        <v>31</v>
      </c>
    </row>
    <row r="50" spans="1:36" x14ac:dyDescent="0.25">
      <c r="A50" s="1">
        <v>32</v>
      </c>
      <c r="B50" s="4">
        <v>48</v>
      </c>
      <c r="C50" s="9" t="s">
        <v>340</v>
      </c>
      <c r="D50" s="9" t="s">
        <v>341</v>
      </c>
      <c r="E50" s="9" t="s">
        <v>302</v>
      </c>
      <c r="F50" s="9">
        <v>2041611951</v>
      </c>
      <c r="G50" s="9" t="s">
        <v>319</v>
      </c>
      <c r="H50" s="27"/>
      <c r="I50" s="6">
        <v>11</v>
      </c>
      <c r="J50" s="6">
        <v>11</v>
      </c>
      <c r="K50" s="9">
        <v>4</v>
      </c>
      <c r="L50" s="7">
        <f t="shared" si="15"/>
        <v>10</v>
      </c>
      <c r="M50" s="8" t="str">
        <f>IF(J50=4,RANK(L50,$AA$19:$AA$403,0)+COUNTIF($AA$1:AA49,AA50),"")&amp;IF(J50=5,RANK(L50,$AB$19:$AB$403,0)+COUNTIF($AB$1:AB49,AB50),"")&amp;IF(J50=6,RANK(L50,$AC$19:$AC$403,0)+COUNTIF($AC$1:AC49,AC50),"")&amp;IF(J50=7,RANK(L50,$AD$19:$AD$403,0)+COUNTIF($AD$1:AD49,AD50),"")&amp;IF(J50=8,RANK(L50,$AE$19:$AE$403,0)+COUNTIF($AE$1:AE49,AE50),"")&amp;IF(J50=9,RANK(L50,$AF$19:$AF$403,0)+COUNTIF($AF$1:AF49,AF50),"")&amp;IF(J50=10,RANK(L50,$AG$19:$AG$403,0)+COUNTIF($AG$1:AG49,AG50),"")&amp;IF(J50=11,RANK(L50,$AH$19:$AH$403,0)+COUNTIF($AH$1:AH49,AH50),"")</f>
        <v>32</v>
      </c>
      <c r="N50" s="9" t="s">
        <v>51</v>
      </c>
      <c r="Z50" s="10" t="str">
        <f t="shared" si="4"/>
        <v/>
      </c>
      <c r="AA50" s="10" t="str">
        <f t="shared" si="5"/>
        <v/>
      </c>
      <c r="AB50" s="10" t="str">
        <f t="shared" si="6"/>
        <v/>
      </c>
      <c r="AC50" s="10" t="str">
        <f t="shared" si="7"/>
        <v/>
      </c>
      <c r="AD50" s="10" t="str">
        <f t="shared" si="8"/>
        <v/>
      </c>
      <c r="AE50" s="10" t="str">
        <f t="shared" si="9"/>
        <v/>
      </c>
      <c r="AF50" s="10" t="str">
        <f t="shared" si="10"/>
        <v/>
      </c>
      <c r="AG50" s="10" t="str">
        <f t="shared" si="11"/>
        <v/>
      </c>
      <c r="AH50" s="10">
        <f t="shared" si="12"/>
        <v>10</v>
      </c>
      <c r="AI50" s="13" t="str">
        <f t="shared" si="13"/>
        <v>32</v>
      </c>
      <c r="AJ50" s="11">
        <f t="shared" si="14"/>
        <v>32</v>
      </c>
    </row>
    <row r="51" spans="1:36" x14ac:dyDescent="0.25">
      <c r="A51" s="1">
        <v>33</v>
      </c>
      <c r="B51" s="4">
        <v>48</v>
      </c>
      <c r="C51" s="9" t="s">
        <v>342</v>
      </c>
      <c r="D51" s="9" t="s">
        <v>116</v>
      </c>
      <c r="E51" s="9" t="s">
        <v>223</v>
      </c>
      <c r="F51" s="9">
        <v>3955285794</v>
      </c>
      <c r="G51" s="9" t="s">
        <v>206</v>
      </c>
      <c r="H51" s="27"/>
      <c r="I51" s="6">
        <v>11</v>
      </c>
      <c r="J51" s="6">
        <v>11</v>
      </c>
      <c r="K51" s="9">
        <v>4</v>
      </c>
      <c r="L51" s="7">
        <f t="shared" si="15"/>
        <v>10</v>
      </c>
      <c r="M51" s="8" t="str">
        <f>IF(J51=4,RANK(L51,$AA$19:$AA$403,0)+COUNTIF($AA$1:AA50,AA51),"")&amp;IF(J51=5,RANK(L51,$AB$19:$AB$403,0)+COUNTIF($AB$1:AB50,AB51),"")&amp;IF(J51=6,RANK(L51,$AC$19:$AC$403,0)+COUNTIF($AC$1:AC50,AC51),"")&amp;IF(J51=7,RANK(L51,$AD$19:$AD$403,0)+COUNTIF($AD$1:AD50,AD51),"")&amp;IF(J51=8,RANK(L51,$AE$19:$AE$403,0)+COUNTIF($AE$1:AE50,AE51),"")&amp;IF(J51=9,RANK(L51,$AF$19:$AF$403,0)+COUNTIF($AF$1:AF50,AF51),"")&amp;IF(J51=10,RANK(L51,$AG$19:$AG$403,0)+COUNTIF($AG$1:AG50,AG51),"")&amp;IF(J51=11,RANK(L51,$AH$19:$AH$403,0)+COUNTIF($AH$1:AH50,AH51),"")</f>
        <v>33</v>
      </c>
      <c r="N51" s="9" t="s">
        <v>51</v>
      </c>
      <c r="Z51" s="10" t="str">
        <f t="shared" si="4"/>
        <v/>
      </c>
      <c r="AA51" s="10" t="str">
        <f t="shared" si="5"/>
        <v/>
      </c>
      <c r="AB51" s="10" t="str">
        <f t="shared" si="6"/>
        <v/>
      </c>
      <c r="AC51" s="10" t="str">
        <f t="shared" si="7"/>
        <v/>
      </c>
      <c r="AD51" s="10" t="str">
        <f t="shared" si="8"/>
        <v/>
      </c>
      <c r="AE51" s="10" t="str">
        <f t="shared" si="9"/>
        <v/>
      </c>
      <c r="AF51" s="10" t="str">
        <f t="shared" si="10"/>
        <v/>
      </c>
      <c r="AG51" s="10" t="str">
        <f t="shared" si="11"/>
        <v/>
      </c>
      <c r="AH51" s="10">
        <f t="shared" si="12"/>
        <v>10</v>
      </c>
      <c r="AI51" s="13" t="str">
        <f t="shared" si="13"/>
        <v>32</v>
      </c>
      <c r="AJ51" s="11">
        <f t="shared" si="14"/>
        <v>32</v>
      </c>
    </row>
    <row r="52" spans="1:36" x14ac:dyDescent="0.25">
      <c r="A52" s="1">
        <v>34</v>
      </c>
      <c r="B52" s="4">
        <v>48</v>
      </c>
      <c r="C52" s="9" t="s">
        <v>343</v>
      </c>
      <c r="D52" s="9" t="s">
        <v>152</v>
      </c>
      <c r="E52" s="9" t="s">
        <v>103</v>
      </c>
      <c r="F52" s="9">
        <v>1572678422</v>
      </c>
      <c r="G52" s="9" t="s">
        <v>28</v>
      </c>
      <c r="H52" s="27"/>
      <c r="I52" s="6">
        <v>11</v>
      </c>
      <c r="J52" s="6">
        <v>11</v>
      </c>
      <c r="K52" s="9">
        <v>3</v>
      </c>
      <c r="L52" s="7">
        <f t="shared" si="15"/>
        <v>7.5</v>
      </c>
      <c r="M52" s="8" t="str">
        <f>IF(J52=4,RANK(L52,$AA$19:$AA$403,0)+COUNTIF($AA$1:AA51,AA52),"")&amp;IF(J52=5,RANK(L52,$AB$19:$AB$403,0)+COUNTIF($AB$1:AB51,AB52),"")&amp;IF(J52=6,RANK(L52,$AC$19:$AC$403,0)+COUNTIF($AC$1:AC51,AC52),"")&amp;IF(J52=7,RANK(L52,$AD$19:$AD$403,0)+COUNTIF($AD$1:AD51,AD52),"")&amp;IF(J52=8,RANK(L52,$AE$19:$AE$403,0)+COUNTIF($AE$1:AE51,AE52),"")&amp;IF(J52=9,RANK(L52,$AF$19:$AF$403,0)+COUNTIF($AF$1:AF51,AF52),"")&amp;IF(J52=10,RANK(L52,$AG$19:$AG$403,0)+COUNTIF($AG$1:AG51,AG52),"")&amp;IF(J52=11,RANK(L52,$AH$19:$AH$403,0)+COUNTIF($AH$1:AH51,AH52),"")</f>
        <v>34</v>
      </c>
      <c r="N52" s="9" t="s">
        <v>51</v>
      </c>
      <c r="Z52" s="10" t="str">
        <f t="shared" si="4"/>
        <v/>
      </c>
      <c r="AA52" s="10" t="str">
        <f t="shared" si="5"/>
        <v/>
      </c>
      <c r="AB52" s="10" t="str">
        <f t="shared" si="6"/>
        <v/>
      </c>
      <c r="AC52" s="10" t="str">
        <f t="shared" si="7"/>
        <v/>
      </c>
      <c r="AD52" s="10" t="str">
        <f t="shared" si="8"/>
        <v/>
      </c>
      <c r="AE52" s="10" t="str">
        <f t="shared" si="9"/>
        <v/>
      </c>
      <c r="AF52" s="10" t="str">
        <f t="shared" si="10"/>
        <v/>
      </c>
      <c r="AG52" s="10" t="str">
        <f t="shared" si="11"/>
        <v/>
      </c>
      <c r="AH52" s="10">
        <f t="shared" si="12"/>
        <v>7.5</v>
      </c>
      <c r="AI52" s="13" t="str">
        <f t="shared" si="13"/>
        <v>34</v>
      </c>
      <c r="AJ52" s="11">
        <f t="shared" si="14"/>
        <v>34</v>
      </c>
    </row>
    <row r="53" spans="1:36" x14ac:dyDescent="0.25">
      <c r="A53" s="1">
        <v>35</v>
      </c>
      <c r="B53" s="4">
        <v>48</v>
      </c>
      <c r="C53" s="9" t="s">
        <v>344</v>
      </c>
      <c r="D53" s="9" t="s">
        <v>177</v>
      </c>
      <c r="E53" s="9" t="s">
        <v>54</v>
      </c>
      <c r="F53" s="9">
        <v>98738416</v>
      </c>
      <c r="G53" s="9" t="s">
        <v>319</v>
      </c>
      <c r="H53" s="27"/>
      <c r="I53" s="6">
        <v>11</v>
      </c>
      <c r="J53" s="6">
        <v>11</v>
      </c>
      <c r="K53" s="9">
        <v>3</v>
      </c>
      <c r="L53" s="7">
        <f t="shared" si="15"/>
        <v>7.5</v>
      </c>
      <c r="M53" s="8" t="str">
        <f>IF(J53=4,RANK(L53,$AA$19:$AA$403,0)+COUNTIF($AA$1:AA52,AA53),"")&amp;IF(J53=5,RANK(L53,$AB$19:$AB$403,0)+COUNTIF($AB$1:AB52,AB53),"")&amp;IF(J53=6,RANK(L53,$AC$19:$AC$403,0)+COUNTIF($AC$1:AC52,AC53),"")&amp;IF(J53=7,RANK(L53,$AD$19:$AD$403,0)+COUNTIF($AD$1:AD52,AD53),"")&amp;IF(J53=8,RANK(L53,$AE$19:$AE$403,0)+COUNTIF($AE$1:AE52,AE53),"")&amp;IF(J53=9,RANK(L53,$AF$19:$AF$403,0)+COUNTIF($AF$1:AF52,AF53),"")&amp;IF(J53=10,RANK(L53,$AG$19:$AG$403,0)+COUNTIF($AG$1:AG52,AG53),"")&amp;IF(J53=11,RANK(L53,$AH$19:$AH$403,0)+COUNTIF($AH$1:AH52,AH53),"")</f>
        <v>35</v>
      </c>
      <c r="N53" s="9" t="s">
        <v>51</v>
      </c>
      <c r="Z53" s="10" t="str">
        <f t="shared" si="4"/>
        <v/>
      </c>
      <c r="AA53" s="10" t="str">
        <f t="shared" si="5"/>
        <v/>
      </c>
      <c r="AB53" s="10" t="str">
        <f t="shared" si="6"/>
        <v/>
      </c>
      <c r="AC53" s="10" t="str">
        <f t="shared" si="7"/>
        <v/>
      </c>
      <c r="AD53" s="10" t="str">
        <f t="shared" si="8"/>
        <v/>
      </c>
      <c r="AE53" s="10" t="str">
        <f t="shared" si="9"/>
        <v/>
      </c>
      <c r="AF53" s="10" t="str">
        <f t="shared" si="10"/>
        <v/>
      </c>
      <c r="AG53" s="10" t="str">
        <f t="shared" si="11"/>
        <v/>
      </c>
      <c r="AH53" s="10">
        <f t="shared" si="12"/>
        <v>7.5</v>
      </c>
      <c r="AI53" s="13" t="str">
        <f t="shared" si="13"/>
        <v>34</v>
      </c>
      <c r="AJ53" s="11">
        <f t="shared" si="14"/>
        <v>34</v>
      </c>
    </row>
    <row r="54" spans="1:36" x14ac:dyDescent="0.25">
      <c r="A54" s="1">
        <v>36</v>
      </c>
      <c r="B54" s="4">
        <v>48</v>
      </c>
      <c r="C54" s="9" t="s">
        <v>345</v>
      </c>
      <c r="D54" s="9" t="s">
        <v>136</v>
      </c>
      <c r="E54" s="9" t="s">
        <v>346</v>
      </c>
      <c r="F54" s="9">
        <v>725708232</v>
      </c>
      <c r="G54" s="9" t="s">
        <v>319</v>
      </c>
      <c r="H54" s="27"/>
      <c r="I54" s="6">
        <v>11</v>
      </c>
      <c r="J54" s="6">
        <v>11</v>
      </c>
      <c r="K54" s="9">
        <v>2</v>
      </c>
      <c r="L54" s="7">
        <f t="shared" si="15"/>
        <v>5</v>
      </c>
      <c r="M54" s="8" t="str">
        <f>IF(J54=4,RANK(L54,$AA$19:$AA$403,0)+COUNTIF($AA$1:AA53,AA54),"")&amp;IF(J54=5,RANK(L54,$AB$19:$AB$403,0)+COUNTIF($AB$1:AB53,AB54),"")&amp;IF(J54=6,RANK(L54,$AC$19:$AC$403,0)+COUNTIF($AC$1:AC53,AC54),"")&amp;IF(J54=7,RANK(L54,$AD$19:$AD$403,0)+COUNTIF($AD$1:AD53,AD54),"")&amp;IF(J54=8,RANK(L54,$AE$19:$AE$403,0)+COUNTIF($AE$1:AE53,AE54),"")&amp;IF(J54=9,RANK(L54,$AF$19:$AF$403,0)+COUNTIF($AF$1:AF53,AF54),"")&amp;IF(J54=10,RANK(L54,$AG$19:$AG$403,0)+COUNTIF($AG$1:AG53,AG54),"")&amp;IF(J54=11,RANK(L54,$AH$19:$AH$403,0)+COUNTIF($AH$1:AH53,AH54),"")</f>
        <v>36</v>
      </c>
      <c r="N54" s="9" t="s">
        <v>51</v>
      </c>
      <c r="Z54" s="10" t="str">
        <f t="shared" si="4"/>
        <v/>
      </c>
      <c r="AA54" s="10" t="str">
        <f t="shared" si="5"/>
        <v/>
      </c>
      <c r="AB54" s="10" t="str">
        <f t="shared" si="6"/>
        <v/>
      </c>
      <c r="AC54" s="10" t="str">
        <f t="shared" si="7"/>
        <v/>
      </c>
      <c r="AD54" s="10" t="str">
        <f t="shared" si="8"/>
        <v/>
      </c>
      <c r="AE54" s="10" t="str">
        <f t="shared" si="9"/>
        <v/>
      </c>
      <c r="AF54" s="10" t="str">
        <f t="shared" si="10"/>
        <v/>
      </c>
      <c r="AG54" s="10" t="str">
        <f t="shared" si="11"/>
        <v/>
      </c>
      <c r="AH54" s="10">
        <f t="shared" si="12"/>
        <v>5</v>
      </c>
      <c r="AI54" s="13" t="str">
        <f t="shared" si="13"/>
        <v>36</v>
      </c>
      <c r="AJ54" s="11">
        <f t="shared" si="14"/>
        <v>36</v>
      </c>
    </row>
    <row r="55" spans="1:36" x14ac:dyDescent="0.25">
      <c r="A55" s="1">
        <v>37</v>
      </c>
      <c r="B55" s="4">
        <v>48</v>
      </c>
      <c r="C55" s="9" t="s">
        <v>347</v>
      </c>
      <c r="D55" s="9" t="s">
        <v>146</v>
      </c>
      <c r="E55" s="9" t="s">
        <v>49</v>
      </c>
      <c r="F55" s="9">
        <v>1548115294</v>
      </c>
      <c r="G55" s="9" t="s">
        <v>319</v>
      </c>
      <c r="H55" s="27"/>
      <c r="I55" s="6">
        <v>11</v>
      </c>
      <c r="J55" s="6">
        <v>11</v>
      </c>
      <c r="K55" s="9">
        <v>1</v>
      </c>
      <c r="L55" s="7">
        <f t="shared" si="15"/>
        <v>2.5</v>
      </c>
      <c r="M55" s="8" t="str">
        <f>IF(J55=4,RANK(L55,$AA$19:$AA$403,0)+COUNTIF($AA$1:AA54,AA55),"")&amp;IF(J55=5,RANK(L55,$AB$19:$AB$403,0)+COUNTIF($AB$1:AB54,AB55),"")&amp;IF(J55=6,RANK(L55,$AC$19:$AC$403,0)+COUNTIF($AC$1:AC54,AC55),"")&amp;IF(J55=7,RANK(L55,$AD$19:$AD$403,0)+COUNTIF($AD$1:AD54,AD55),"")&amp;IF(J55=8,RANK(L55,$AE$19:$AE$403,0)+COUNTIF($AE$1:AE54,AE55),"")&amp;IF(J55=9,RANK(L55,$AF$19:$AF$403,0)+COUNTIF($AF$1:AF54,AF55),"")&amp;IF(J55=10,RANK(L55,$AG$19:$AG$403,0)+COUNTIF($AG$1:AG54,AG55),"")&amp;IF(J55=11,RANK(L55,$AH$19:$AH$403,0)+COUNTIF($AH$1:AH54,AH55),"")</f>
        <v>37</v>
      </c>
      <c r="N55" s="9" t="s">
        <v>51</v>
      </c>
      <c r="Z55" s="10" t="str">
        <f t="shared" si="4"/>
        <v/>
      </c>
      <c r="AA55" s="10" t="str">
        <f t="shared" si="5"/>
        <v/>
      </c>
      <c r="AB55" s="10" t="str">
        <f t="shared" si="6"/>
        <v/>
      </c>
      <c r="AC55" s="10" t="str">
        <f t="shared" si="7"/>
        <v/>
      </c>
      <c r="AD55" s="10" t="str">
        <f t="shared" si="8"/>
        <v/>
      </c>
      <c r="AE55" s="10" t="str">
        <f t="shared" si="9"/>
        <v/>
      </c>
      <c r="AF55" s="10" t="str">
        <f t="shared" si="10"/>
        <v/>
      </c>
      <c r="AG55" s="10" t="str">
        <f t="shared" si="11"/>
        <v/>
      </c>
      <c r="AH55" s="10">
        <f t="shared" si="12"/>
        <v>2.5</v>
      </c>
      <c r="AI55" s="13" t="str">
        <f t="shared" si="13"/>
        <v>37</v>
      </c>
      <c r="AJ55" s="11">
        <f t="shared" si="14"/>
        <v>37</v>
      </c>
    </row>
    <row r="56" spans="1:36" x14ac:dyDescent="0.25">
      <c r="A56" s="1">
        <v>38</v>
      </c>
      <c r="B56" s="4">
        <v>48</v>
      </c>
      <c r="C56" s="9" t="s">
        <v>348</v>
      </c>
      <c r="D56" s="9" t="s">
        <v>161</v>
      </c>
      <c r="E56" s="9" t="s">
        <v>36</v>
      </c>
      <c r="F56" s="9">
        <v>2505948513</v>
      </c>
      <c r="G56" s="9" t="s">
        <v>319</v>
      </c>
      <c r="H56" s="27"/>
      <c r="I56" s="6">
        <v>11</v>
      </c>
      <c r="J56" s="6">
        <v>11</v>
      </c>
      <c r="K56" s="9">
        <v>1</v>
      </c>
      <c r="L56" s="7">
        <f t="shared" si="15"/>
        <v>2.5</v>
      </c>
      <c r="M56" s="8" t="str">
        <f>IF(J56=4,RANK(L56,$AA$19:$AA$403,0)+COUNTIF($AA$1:AA55,AA56),"")&amp;IF(J56=5,RANK(L56,$AB$19:$AB$403,0)+COUNTIF($AB$1:AB55,AB56),"")&amp;IF(J56=6,RANK(L56,$AC$19:$AC$403,0)+COUNTIF($AC$1:AC55,AC56),"")&amp;IF(J56=7,RANK(L56,$AD$19:$AD$403,0)+COUNTIF($AD$1:AD55,AD56),"")&amp;IF(J56=8,RANK(L56,$AE$19:$AE$403,0)+COUNTIF($AE$1:AE55,AE56),"")&amp;IF(J56=9,RANK(L56,$AF$19:$AF$403,0)+COUNTIF($AF$1:AF55,AF56),"")&amp;IF(J56=10,RANK(L56,$AG$19:$AG$403,0)+COUNTIF($AG$1:AG55,AG56),"")&amp;IF(J56=11,RANK(L56,$AH$19:$AH$403,0)+COUNTIF($AH$1:AH55,AH56),"")</f>
        <v>38</v>
      </c>
      <c r="N56" s="9" t="s">
        <v>51</v>
      </c>
      <c r="Z56" s="10" t="str">
        <f t="shared" si="4"/>
        <v/>
      </c>
      <c r="AA56" s="10" t="str">
        <f t="shared" si="5"/>
        <v/>
      </c>
      <c r="AB56" s="10" t="str">
        <f t="shared" si="6"/>
        <v/>
      </c>
      <c r="AC56" s="10" t="str">
        <f t="shared" si="7"/>
        <v/>
      </c>
      <c r="AD56" s="10" t="str">
        <f t="shared" si="8"/>
        <v/>
      </c>
      <c r="AE56" s="10" t="str">
        <f t="shared" si="9"/>
        <v/>
      </c>
      <c r="AF56" s="10" t="str">
        <f t="shared" si="10"/>
        <v/>
      </c>
      <c r="AG56" s="10" t="str">
        <f t="shared" si="11"/>
        <v/>
      </c>
      <c r="AH56" s="10">
        <f t="shared" si="12"/>
        <v>2.5</v>
      </c>
      <c r="AI56" s="13" t="str">
        <f t="shared" si="13"/>
        <v>37</v>
      </c>
      <c r="AJ56" s="11">
        <f t="shared" si="14"/>
        <v>37</v>
      </c>
    </row>
    <row r="57" spans="1:36" x14ac:dyDescent="0.25">
      <c r="A57" s="1">
        <v>39</v>
      </c>
      <c r="B57" s="4">
        <v>48</v>
      </c>
      <c r="C57" s="9" t="s">
        <v>349</v>
      </c>
      <c r="D57" s="9" t="s">
        <v>123</v>
      </c>
      <c r="E57" s="9" t="s">
        <v>249</v>
      </c>
      <c r="F57" s="9">
        <v>1386075500</v>
      </c>
      <c r="G57" s="9" t="s">
        <v>319</v>
      </c>
      <c r="H57" s="27"/>
      <c r="I57" s="6">
        <v>11</v>
      </c>
      <c r="J57" s="6">
        <v>11</v>
      </c>
      <c r="K57" s="9">
        <v>1</v>
      </c>
      <c r="L57" s="7">
        <f t="shared" si="15"/>
        <v>2.5</v>
      </c>
      <c r="M57" s="8" t="str">
        <f>IF(J57=4,RANK(L57,$AA$19:$AA$403,0)+COUNTIF($AA$1:AA56,AA57),"")&amp;IF(J57=5,RANK(L57,$AB$19:$AB$403,0)+COUNTIF($AB$1:AB56,AB57),"")&amp;IF(J57=6,RANK(L57,$AC$19:$AC$403,0)+COUNTIF($AC$1:AC56,AC57),"")&amp;IF(J57=7,RANK(L57,$AD$19:$AD$403,0)+COUNTIF($AD$1:AD56,AD57),"")&amp;IF(J57=8,RANK(L57,$AE$19:$AE$403,0)+COUNTIF($AE$1:AE56,AE57),"")&amp;IF(J57=9,RANK(L57,$AF$19:$AF$403,0)+COUNTIF($AF$1:AF56,AF57),"")&amp;IF(J57=10,RANK(L57,$AG$19:$AG$403,0)+COUNTIF($AG$1:AG56,AG57),"")&amp;IF(J57=11,RANK(L57,$AH$19:$AH$403,0)+COUNTIF($AH$1:AH56,AH57),"")</f>
        <v>39</v>
      </c>
      <c r="N57" s="9" t="s">
        <v>51</v>
      </c>
      <c r="Z57" s="10" t="str">
        <f t="shared" si="4"/>
        <v/>
      </c>
      <c r="AA57" s="10" t="str">
        <f t="shared" si="5"/>
        <v/>
      </c>
      <c r="AB57" s="10" t="str">
        <f t="shared" si="6"/>
        <v/>
      </c>
      <c r="AC57" s="10" t="str">
        <f t="shared" si="7"/>
        <v/>
      </c>
      <c r="AD57" s="10" t="str">
        <f t="shared" si="8"/>
        <v/>
      </c>
      <c r="AE57" s="10" t="str">
        <f t="shared" si="9"/>
        <v/>
      </c>
      <c r="AF57" s="10" t="str">
        <f t="shared" si="10"/>
        <v/>
      </c>
      <c r="AG57" s="10" t="str">
        <f t="shared" si="11"/>
        <v/>
      </c>
      <c r="AH57" s="10">
        <f t="shared" si="12"/>
        <v>2.5</v>
      </c>
      <c r="AI57" s="13" t="str">
        <f t="shared" si="13"/>
        <v>37</v>
      </c>
      <c r="AJ57" s="11">
        <f t="shared" si="14"/>
        <v>37</v>
      </c>
    </row>
    <row r="58" spans="1:36" x14ac:dyDescent="0.25">
      <c r="A58" s="1">
        <v>40</v>
      </c>
      <c r="B58" s="4">
        <v>48</v>
      </c>
      <c r="C58" s="9" t="s">
        <v>350</v>
      </c>
      <c r="D58" s="9" t="s">
        <v>116</v>
      </c>
      <c r="E58" s="9" t="s">
        <v>49</v>
      </c>
      <c r="F58" s="9">
        <v>3415508182</v>
      </c>
      <c r="G58" s="9" t="s">
        <v>319</v>
      </c>
      <c r="H58" s="27"/>
      <c r="I58" s="6">
        <v>11</v>
      </c>
      <c r="J58" s="6">
        <v>11</v>
      </c>
      <c r="K58" s="9">
        <v>1</v>
      </c>
      <c r="L58" s="7">
        <f t="shared" si="15"/>
        <v>2.5</v>
      </c>
      <c r="M58" s="8" t="str">
        <f>IF(J58=4,RANK(L58,$AA$19:$AA$403,0)+COUNTIF($AA$1:AA57,AA58),"")&amp;IF(J58=5,RANK(L58,$AB$19:$AB$403,0)+COUNTIF($AB$1:AB57,AB58),"")&amp;IF(J58=6,RANK(L58,$AC$19:$AC$403,0)+COUNTIF($AC$1:AC57,AC58),"")&amp;IF(J58=7,RANK(L58,$AD$19:$AD$403,0)+COUNTIF($AD$1:AD57,AD58),"")&amp;IF(J58=8,RANK(L58,$AE$19:$AE$403,0)+COUNTIF($AE$1:AE57,AE58),"")&amp;IF(J58=9,RANK(L58,$AF$19:$AF$403,0)+COUNTIF($AF$1:AF57,AF58),"")&amp;IF(J58=10,RANK(L58,$AG$19:$AG$403,0)+COUNTIF($AG$1:AG57,AG58),"")&amp;IF(J58=11,RANK(L58,$AH$19:$AH$403,0)+COUNTIF($AH$1:AH57,AH58),"")</f>
        <v>40</v>
      </c>
      <c r="N58" s="9" t="s">
        <v>51</v>
      </c>
      <c r="Z58" s="10" t="str">
        <f t="shared" si="4"/>
        <v/>
      </c>
      <c r="AA58" s="10" t="str">
        <f t="shared" si="5"/>
        <v/>
      </c>
      <c r="AB58" s="10" t="str">
        <f t="shared" si="6"/>
        <v/>
      </c>
      <c r="AC58" s="10" t="str">
        <f t="shared" si="7"/>
        <v/>
      </c>
      <c r="AD58" s="10" t="str">
        <f t="shared" si="8"/>
        <v/>
      </c>
      <c r="AE58" s="10" t="str">
        <f t="shared" si="9"/>
        <v/>
      </c>
      <c r="AF58" s="10" t="str">
        <f t="shared" si="10"/>
        <v/>
      </c>
      <c r="AG58" s="10" t="str">
        <f t="shared" si="11"/>
        <v/>
      </c>
      <c r="AH58" s="10">
        <f t="shared" si="12"/>
        <v>2.5</v>
      </c>
      <c r="AI58" s="13" t="str">
        <f t="shared" si="13"/>
        <v>37</v>
      </c>
      <c r="AJ58" s="11">
        <f t="shared" si="14"/>
        <v>37</v>
      </c>
    </row>
    <row r="59" spans="1:36" x14ac:dyDescent="0.25">
      <c r="A59" s="1">
        <v>41</v>
      </c>
      <c r="B59" s="4">
        <v>48</v>
      </c>
      <c r="C59" s="9" t="s">
        <v>351</v>
      </c>
      <c r="D59" s="9" t="s">
        <v>121</v>
      </c>
      <c r="E59" s="9" t="s">
        <v>49</v>
      </c>
      <c r="F59" s="9">
        <v>3438887119</v>
      </c>
      <c r="G59" s="9" t="s">
        <v>319</v>
      </c>
      <c r="H59" s="27"/>
      <c r="I59" s="6">
        <v>11</v>
      </c>
      <c r="J59" s="6">
        <v>11</v>
      </c>
      <c r="K59" s="9">
        <v>1</v>
      </c>
      <c r="L59" s="7">
        <f t="shared" si="15"/>
        <v>2.5</v>
      </c>
      <c r="M59" s="8" t="str">
        <f>IF(J59=4,RANK(L59,$AA$19:$AA$403,0)+COUNTIF($AA$1:AA58,AA59),"")&amp;IF(J59=5,RANK(L59,$AB$19:$AB$403,0)+COUNTIF($AB$1:AB58,AB59),"")&amp;IF(J59=6,RANK(L59,$AC$19:$AC$403,0)+COUNTIF($AC$1:AC58,AC59),"")&amp;IF(J59=7,RANK(L59,$AD$19:$AD$403,0)+COUNTIF($AD$1:AD58,AD59),"")&amp;IF(J59=8,RANK(L59,$AE$19:$AE$403,0)+COUNTIF($AE$1:AE58,AE59),"")&amp;IF(J59=9,RANK(L59,$AF$19:$AF$403,0)+COUNTIF($AF$1:AF58,AF59),"")&amp;IF(J59=10,RANK(L59,$AG$19:$AG$403,0)+COUNTIF($AG$1:AG58,AG59),"")&amp;IF(J59=11,RANK(L59,$AH$19:$AH$403,0)+COUNTIF($AH$1:AH58,AH59),"")</f>
        <v>41</v>
      </c>
      <c r="N59" s="9" t="s">
        <v>51</v>
      </c>
      <c r="Z59" s="10" t="str">
        <f t="shared" si="4"/>
        <v/>
      </c>
      <c r="AA59" s="10" t="str">
        <f t="shared" si="5"/>
        <v/>
      </c>
      <c r="AB59" s="10" t="str">
        <f t="shared" si="6"/>
        <v/>
      </c>
      <c r="AC59" s="10" t="str">
        <f t="shared" si="7"/>
        <v/>
      </c>
      <c r="AD59" s="10" t="str">
        <f t="shared" si="8"/>
        <v/>
      </c>
      <c r="AE59" s="10" t="str">
        <f t="shared" si="9"/>
        <v/>
      </c>
      <c r="AF59" s="10" t="str">
        <f t="shared" si="10"/>
        <v/>
      </c>
      <c r="AG59" s="10" t="str">
        <f t="shared" si="11"/>
        <v/>
      </c>
      <c r="AH59" s="10">
        <f t="shared" si="12"/>
        <v>2.5</v>
      </c>
      <c r="AI59" s="13" t="str">
        <f t="shared" si="13"/>
        <v>37</v>
      </c>
      <c r="AJ59" s="11">
        <f t="shared" si="14"/>
        <v>37</v>
      </c>
    </row>
    <row r="60" spans="1:36" x14ac:dyDescent="0.25">
      <c r="A60" s="1">
        <v>42</v>
      </c>
      <c r="B60" s="4">
        <v>48</v>
      </c>
      <c r="C60" s="9" t="s">
        <v>352</v>
      </c>
      <c r="D60" s="9" t="s">
        <v>324</v>
      </c>
      <c r="E60" s="9" t="s">
        <v>103</v>
      </c>
      <c r="F60" s="9">
        <v>3163796544</v>
      </c>
      <c r="G60" s="9" t="s">
        <v>319</v>
      </c>
      <c r="H60" s="27"/>
      <c r="I60" s="6">
        <v>11</v>
      </c>
      <c r="J60" s="6">
        <v>11</v>
      </c>
      <c r="K60" s="9">
        <v>1</v>
      </c>
      <c r="L60" s="7">
        <f t="shared" si="15"/>
        <v>2.5</v>
      </c>
      <c r="M60" s="8" t="str">
        <f>IF(J60=4,RANK(L60,$AA$19:$AA$403,0)+COUNTIF($AA$1:AA59,AA60),"")&amp;IF(J60=5,RANK(L60,$AB$19:$AB$403,0)+COUNTIF($AB$1:AB59,AB60),"")&amp;IF(J60=6,RANK(L60,$AC$19:$AC$403,0)+COUNTIF($AC$1:AC59,AC60),"")&amp;IF(J60=7,RANK(L60,$AD$19:$AD$403,0)+COUNTIF($AD$1:AD59,AD60),"")&amp;IF(J60=8,RANK(L60,$AE$19:$AE$403,0)+COUNTIF($AE$1:AE59,AE60),"")&amp;IF(J60=9,RANK(L60,$AF$19:$AF$403,0)+COUNTIF($AF$1:AF59,AF60),"")&amp;IF(J60=10,RANK(L60,$AG$19:$AG$403,0)+COUNTIF($AG$1:AG59,AG60),"")&amp;IF(J60=11,RANK(L60,$AH$19:$AH$403,0)+COUNTIF($AH$1:AH59,AH60),"")</f>
        <v>42</v>
      </c>
      <c r="N60" s="9" t="s">
        <v>51</v>
      </c>
      <c r="Z60" s="10" t="str">
        <f t="shared" si="4"/>
        <v/>
      </c>
      <c r="AA60" s="10" t="str">
        <f t="shared" si="5"/>
        <v/>
      </c>
      <c r="AB60" s="10" t="str">
        <f t="shared" si="6"/>
        <v/>
      </c>
      <c r="AC60" s="10" t="str">
        <f t="shared" si="7"/>
        <v/>
      </c>
      <c r="AD60" s="10" t="str">
        <f t="shared" si="8"/>
        <v/>
      </c>
      <c r="AE60" s="10" t="str">
        <f t="shared" si="9"/>
        <v/>
      </c>
      <c r="AF60" s="10" t="str">
        <f t="shared" si="10"/>
        <v/>
      </c>
      <c r="AG60" s="10" t="str">
        <f t="shared" si="11"/>
        <v/>
      </c>
      <c r="AH60" s="10">
        <f t="shared" si="12"/>
        <v>2.5</v>
      </c>
      <c r="AI60" s="13" t="str">
        <f t="shared" si="13"/>
        <v>37</v>
      </c>
      <c r="AJ60" s="11">
        <f t="shared" si="14"/>
        <v>37</v>
      </c>
    </row>
    <row r="61" spans="1:36" x14ac:dyDescent="0.25">
      <c r="A61" s="1">
        <v>43</v>
      </c>
      <c r="B61" s="4">
        <v>48</v>
      </c>
      <c r="C61" s="9" t="s">
        <v>353</v>
      </c>
      <c r="D61" s="9" t="s">
        <v>354</v>
      </c>
      <c r="E61" s="9" t="s">
        <v>49</v>
      </c>
      <c r="F61" s="9">
        <v>2557266125</v>
      </c>
      <c r="G61" s="9" t="s">
        <v>28</v>
      </c>
      <c r="H61" s="27"/>
      <c r="I61" s="6">
        <v>11</v>
      </c>
      <c r="J61" s="6">
        <v>11</v>
      </c>
      <c r="K61" s="9">
        <v>0</v>
      </c>
      <c r="L61" s="7">
        <f t="shared" si="15"/>
        <v>0</v>
      </c>
      <c r="M61" s="8" t="str">
        <f>IF(J61=4,RANK(L61,$AA$19:$AA$403,0)+COUNTIF($AA$1:AA60,AA61),"")&amp;IF(J61=5,RANK(L61,$AB$19:$AB$403,0)+COUNTIF($AB$1:AB60,AB61),"")&amp;IF(J61=6,RANK(L61,$AC$19:$AC$403,0)+COUNTIF($AC$1:AC60,AC61),"")&amp;IF(J61=7,RANK(L61,$AD$19:$AD$403,0)+COUNTIF($AD$1:AD60,AD61),"")&amp;IF(J61=8,RANK(L61,$AE$19:$AE$403,0)+COUNTIF($AE$1:AE60,AE61),"")&amp;IF(J61=9,RANK(L61,$AF$19:$AF$403,0)+COUNTIF($AF$1:AF60,AF61),"")&amp;IF(J61=10,RANK(L61,$AG$19:$AG$403,0)+COUNTIF($AG$1:AG60,AG61),"")&amp;IF(J61=11,RANK(L61,$AH$19:$AH$403,0)+COUNTIF($AH$1:AH60,AH61),"")</f>
        <v>43</v>
      </c>
      <c r="N61" s="9" t="s">
        <v>51</v>
      </c>
      <c r="Z61" s="10" t="str">
        <f t="shared" si="4"/>
        <v/>
      </c>
      <c r="AA61" s="10" t="str">
        <f t="shared" si="5"/>
        <v/>
      </c>
      <c r="AB61" s="10" t="str">
        <f t="shared" si="6"/>
        <v/>
      </c>
      <c r="AC61" s="10" t="str">
        <f t="shared" si="7"/>
        <v/>
      </c>
      <c r="AD61" s="10" t="str">
        <f t="shared" si="8"/>
        <v/>
      </c>
      <c r="AE61" s="10" t="str">
        <f t="shared" si="9"/>
        <v/>
      </c>
      <c r="AF61" s="10" t="str">
        <f t="shared" si="10"/>
        <v/>
      </c>
      <c r="AG61" s="10" t="str">
        <f t="shared" si="11"/>
        <v/>
      </c>
      <c r="AH61" s="10">
        <f t="shared" si="12"/>
        <v>0</v>
      </c>
      <c r="AI61" s="13" t="str">
        <f t="shared" si="13"/>
        <v>43</v>
      </c>
      <c r="AJ61" s="11">
        <f t="shared" si="14"/>
        <v>43</v>
      </c>
    </row>
    <row r="62" spans="1:36" x14ac:dyDescent="0.25">
      <c r="A62" s="1">
        <v>44</v>
      </c>
      <c r="B62" s="4">
        <v>48</v>
      </c>
      <c r="C62" s="9" t="s">
        <v>355</v>
      </c>
      <c r="D62" s="9" t="s">
        <v>286</v>
      </c>
      <c r="E62" s="9" t="s">
        <v>356</v>
      </c>
      <c r="F62" s="9">
        <v>1441796469</v>
      </c>
      <c r="G62" s="9" t="s">
        <v>319</v>
      </c>
      <c r="H62" s="27"/>
      <c r="I62" s="6">
        <v>11</v>
      </c>
      <c r="J62" s="6">
        <v>11</v>
      </c>
      <c r="K62" s="9">
        <v>0</v>
      </c>
      <c r="L62" s="7">
        <f t="shared" si="15"/>
        <v>0</v>
      </c>
      <c r="M62" s="8" t="str">
        <f>IF(J62=4,RANK(L62,$AA$19:$AA$403,0)+COUNTIF($AA$1:AA61,AA62),"")&amp;IF(J62=5,RANK(L62,$AB$19:$AB$403,0)+COUNTIF($AB$1:AB61,AB62),"")&amp;IF(J62=6,RANK(L62,$AC$19:$AC$403,0)+COUNTIF($AC$1:AC61,AC62),"")&amp;IF(J62=7,RANK(L62,$AD$19:$AD$403,0)+COUNTIF($AD$1:AD61,AD62),"")&amp;IF(J62=8,RANK(L62,$AE$19:$AE$403,0)+COUNTIF($AE$1:AE61,AE62),"")&amp;IF(J62=9,RANK(L62,$AF$19:$AF$403,0)+COUNTIF($AF$1:AF61,AF62),"")&amp;IF(J62=10,RANK(L62,$AG$19:$AG$403,0)+COUNTIF($AG$1:AG61,AG62),"")&amp;IF(J62=11,RANK(L62,$AH$19:$AH$403,0)+COUNTIF($AH$1:AH61,AH62),"")</f>
        <v>44</v>
      </c>
      <c r="N62" s="9" t="s">
        <v>51</v>
      </c>
      <c r="Z62" s="10" t="str">
        <f t="shared" si="4"/>
        <v/>
      </c>
      <c r="AA62" s="10" t="str">
        <f t="shared" si="5"/>
        <v/>
      </c>
      <c r="AB62" s="10" t="str">
        <f t="shared" si="6"/>
        <v/>
      </c>
      <c r="AC62" s="10" t="str">
        <f t="shared" si="7"/>
        <v/>
      </c>
      <c r="AD62" s="10" t="str">
        <f t="shared" si="8"/>
        <v/>
      </c>
      <c r="AE62" s="10" t="str">
        <f t="shared" si="9"/>
        <v/>
      </c>
      <c r="AF62" s="10" t="str">
        <f t="shared" si="10"/>
        <v/>
      </c>
      <c r="AG62" s="10" t="str">
        <f t="shared" si="11"/>
        <v/>
      </c>
      <c r="AH62" s="10">
        <f t="shared" si="12"/>
        <v>0</v>
      </c>
      <c r="AI62" s="13" t="str">
        <f t="shared" si="13"/>
        <v>43</v>
      </c>
      <c r="AJ62" s="11">
        <f t="shared" si="14"/>
        <v>43</v>
      </c>
    </row>
    <row r="63" spans="1:36" x14ac:dyDescent="0.25">
      <c r="A63" s="1">
        <v>45</v>
      </c>
      <c r="B63" s="4">
        <v>48</v>
      </c>
      <c r="C63" s="9" t="s">
        <v>357</v>
      </c>
      <c r="D63" s="9" t="s">
        <v>111</v>
      </c>
      <c r="E63" s="9" t="s">
        <v>90</v>
      </c>
      <c r="F63" s="9">
        <v>1807654207</v>
      </c>
      <c r="G63" s="9" t="s">
        <v>61</v>
      </c>
      <c r="H63" s="27"/>
      <c r="I63" s="6">
        <v>11</v>
      </c>
      <c r="J63" s="6">
        <v>11</v>
      </c>
      <c r="K63" s="27"/>
      <c r="L63" s="7">
        <f t="shared" si="15"/>
        <v>0</v>
      </c>
      <c r="M63" s="8" t="str">
        <f>IF(J63=4,RANK(L63,$AA$19:$AA$403,0)+COUNTIF($AA$1:AA62,AA63),"")&amp;IF(J63=5,RANK(L63,$AB$19:$AB$403,0)+COUNTIF($AB$1:AB62,AB63),"")&amp;IF(J63=6,RANK(L63,$AC$19:$AC$403,0)+COUNTIF($AC$1:AC62,AC63),"")&amp;IF(J63=7,RANK(L63,$AD$19:$AD$403,0)+COUNTIF($AD$1:AD62,AD63),"")&amp;IF(J63=8,RANK(L63,$AE$19:$AE$403,0)+COUNTIF($AE$1:AE62,AE63),"")&amp;IF(J63=9,RANK(L63,$AF$19:$AF$403,0)+COUNTIF($AF$1:AF62,AF63),"")&amp;IF(J63=10,RANK(L63,$AG$19:$AG$403,0)+COUNTIF($AG$1:AG62,AG63),"")&amp;IF(J63=11,RANK(L63,$AH$19:$AH$403,0)+COUNTIF($AH$1:AH62,AH63),"")</f>
        <v>45</v>
      </c>
      <c r="N63" s="9" t="s">
        <v>29</v>
      </c>
      <c r="Z63" s="10" t="str">
        <f t="shared" si="4"/>
        <v/>
      </c>
      <c r="AA63" s="10" t="str">
        <f t="shared" si="5"/>
        <v/>
      </c>
      <c r="AB63" s="10" t="str">
        <f t="shared" si="6"/>
        <v/>
      </c>
      <c r="AC63" s="10" t="str">
        <f t="shared" si="7"/>
        <v/>
      </c>
      <c r="AD63" s="10" t="str">
        <f t="shared" si="8"/>
        <v/>
      </c>
      <c r="AE63" s="10" t="str">
        <f t="shared" si="9"/>
        <v/>
      </c>
      <c r="AF63" s="10" t="str">
        <f t="shared" si="10"/>
        <v/>
      </c>
      <c r="AG63" s="10" t="str">
        <f t="shared" si="11"/>
        <v/>
      </c>
      <c r="AH63" s="10">
        <f t="shared" si="12"/>
        <v>0</v>
      </c>
      <c r="AI63" s="13" t="str">
        <f t="shared" si="13"/>
        <v>43</v>
      </c>
      <c r="AJ63" s="11">
        <f t="shared" si="14"/>
        <v>43</v>
      </c>
    </row>
    <row r="64" spans="1:36" x14ac:dyDescent="0.25">
      <c r="A64" s="1">
        <v>46</v>
      </c>
      <c r="B64" s="4">
        <v>48</v>
      </c>
      <c r="C64" s="9" t="s">
        <v>358</v>
      </c>
      <c r="D64" s="9" t="s">
        <v>248</v>
      </c>
      <c r="E64" s="9" t="s">
        <v>359</v>
      </c>
      <c r="F64" s="9">
        <v>4072131717</v>
      </c>
      <c r="G64" s="9" t="s">
        <v>61</v>
      </c>
      <c r="H64" s="27"/>
      <c r="I64" s="6">
        <v>11</v>
      </c>
      <c r="J64" s="6">
        <v>11</v>
      </c>
      <c r="K64" s="27"/>
      <c r="L64" s="7">
        <f t="shared" si="15"/>
        <v>0</v>
      </c>
      <c r="M64" s="8" t="str">
        <f>IF(J64=4,RANK(L64,$AA$19:$AA$403,0)+COUNTIF($AA$1:AA63,AA64),"")&amp;IF(J64=5,RANK(L64,$AB$19:$AB$403,0)+COUNTIF($AB$1:AB63,AB64),"")&amp;IF(J64=6,RANK(L64,$AC$19:$AC$403,0)+COUNTIF($AC$1:AC63,AC64),"")&amp;IF(J64=7,RANK(L64,$AD$19:$AD$403,0)+COUNTIF($AD$1:AD63,AD64),"")&amp;IF(J64=8,RANK(L64,$AE$19:$AE$403,0)+COUNTIF($AE$1:AE63,AE64),"")&amp;IF(J64=9,RANK(L64,$AF$19:$AF$403,0)+COUNTIF($AF$1:AF63,AF64),"")&amp;IF(J64=10,RANK(L64,$AG$19:$AG$403,0)+COUNTIF($AG$1:AG63,AG64),"")&amp;IF(J64=11,RANK(L64,$AH$19:$AH$403,0)+COUNTIF($AH$1:AH63,AH64),"")</f>
        <v>46</v>
      </c>
      <c r="N64" s="9" t="s">
        <v>29</v>
      </c>
      <c r="Z64" s="10" t="str">
        <f t="shared" si="4"/>
        <v/>
      </c>
      <c r="AA64" s="10" t="str">
        <f t="shared" si="5"/>
        <v/>
      </c>
      <c r="AB64" s="10" t="str">
        <f t="shared" si="6"/>
        <v/>
      </c>
      <c r="AC64" s="10" t="str">
        <f t="shared" si="7"/>
        <v/>
      </c>
      <c r="AD64" s="10" t="str">
        <f t="shared" si="8"/>
        <v/>
      </c>
      <c r="AE64" s="10" t="str">
        <f t="shared" si="9"/>
        <v/>
      </c>
      <c r="AF64" s="10" t="str">
        <f t="shared" si="10"/>
        <v/>
      </c>
      <c r="AG64" s="10" t="str">
        <f t="shared" si="11"/>
        <v/>
      </c>
      <c r="AH64" s="10">
        <f t="shared" si="12"/>
        <v>0</v>
      </c>
      <c r="AI64" s="13" t="str">
        <f t="shared" si="13"/>
        <v>43</v>
      </c>
      <c r="AJ64" s="11">
        <f t="shared" si="14"/>
        <v>43</v>
      </c>
    </row>
    <row r="65" spans="1:36" x14ac:dyDescent="0.25">
      <c r="A65" s="1">
        <v>47</v>
      </c>
      <c r="B65" s="4">
        <v>48</v>
      </c>
      <c r="C65" s="9" t="s">
        <v>360</v>
      </c>
      <c r="D65" s="9" t="s">
        <v>56</v>
      </c>
      <c r="E65" s="9" t="s">
        <v>54</v>
      </c>
      <c r="F65" s="9">
        <v>1825790246</v>
      </c>
      <c r="G65" s="9" t="s">
        <v>61</v>
      </c>
      <c r="H65" s="27"/>
      <c r="I65" s="6">
        <v>11</v>
      </c>
      <c r="J65" s="6">
        <v>11</v>
      </c>
      <c r="K65" s="27"/>
      <c r="L65" s="7">
        <f t="shared" si="15"/>
        <v>0</v>
      </c>
      <c r="M65" s="8" t="str">
        <f>IF(J65=4,RANK(L65,$AA$19:$AA$403,0)+COUNTIF($AA$1:AA64,AA65),"")&amp;IF(J65=5,RANK(L65,$AB$19:$AB$403,0)+COUNTIF($AB$1:AB64,AB65),"")&amp;IF(J65=6,RANK(L65,$AC$19:$AC$403,0)+COUNTIF($AC$1:AC64,AC65),"")&amp;IF(J65=7,RANK(L65,$AD$19:$AD$403,0)+COUNTIF($AD$1:AD64,AD65),"")&amp;IF(J65=8,RANK(L65,$AE$19:$AE$403,0)+COUNTIF($AE$1:AE64,AE65),"")&amp;IF(J65=9,RANK(L65,$AF$19:$AF$403,0)+COUNTIF($AF$1:AF64,AF65),"")&amp;IF(J65=10,RANK(L65,$AG$19:$AG$403,0)+COUNTIF($AG$1:AG64,AG65),"")&amp;IF(J65=11,RANK(L65,$AH$19:$AH$403,0)+COUNTIF($AH$1:AH64,AH65),"")</f>
        <v>47</v>
      </c>
      <c r="N65" s="9" t="s">
        <v>29</v>
      </c>
      <c r="Z65" s="10" t="str">
        <f t="shared" si="4"/>
        <v/>
      </c>
      <c r="AA65" s="10" t="str">
        <f t="shared" si="5"/>
        <v/>
      </c>
      <c r="AB65" s="10" t="str">
        <f t="shared" si="6"/>
        <v/>
      </c>
      <c r="AC65" s="10" t="str">
        <f t="shared" si="7"/>
        <v/>
      </c>
      <c r="AD65" s="10" t="str">
        <f t="shared" si="8"/>
        <v/>
      </c>
      <c r="AE65" s="10" t="str">
        <f t="shared" si="9"/>
        <v/>
      </c>
      <c r="AF65" s="10" t="str">
        <f t="shared" si="10"/>
        <v/>
      </c>
      <c r="AG65" s="10" t="str">
        <f t="shared" si="11"/>
        <v/>
      </c>
      <c r="AH65" s="10">
        <f t="shared" si="12"/>
        <v>0</v>
      </c>
      <c r="AI65" s="13" t="str">
        <f t="shared" si="13"/>
        <v>43</v>
      </c>
      <c r="AJ65" s="11">
        <f t="shared" si="14"/>
        <v>43</v>
      </c>
    </row>
    <row r="66" spans="1:36" x14ac:dyDescent="0.25">
      <c r="A66" s="1">
        <v>48</v>
      </c>
      <c r="B66" s="4">
        <v>48</v>
      </c>
      <c r="C66" s="9" t="s">
        <v>361</v>
      </c>
      <c r="D66" s="9" t="s">
        <v>286</v>
      </c>
      <c r="E66" s="9" t="s">
        <v>36</v>
      </c>
      <c r="F66" s="9">
        <v>2242968595</v>
      </c>
      <c r="G66" s="9" t="s">
        <v>61</v>
      </c>
      <c r="H66" s="27"/>
      <c r="I66" s="6">
        <v>11</v>
      </c>
      <c r="J66" s="6">
        <v>11</v>
      </c>
      <c r="K66" s="27"/>
      <c r="L66" s="7">
        <f t="shared" si="15"/>
        <v>0</v>
      </c>
      <c r="M66" s="8" t="str">
        <f>IF(J66=4,RANK(L66,$AA$19:$AA$403,0)+COUNTIF($AA$1:AA65,AA66),"")&amp;IF(J66=5,RANK(L66,$AB$19:$AB$403,0)+COUNTIF($AB$1:AB65,AB66),"")&amp;IF(J66=6,RANK(L66,$AC$19:$AC$403,0)+COUNTIF($AC$1:AC65,AC66),"")&amp;IF(J66=7,RANK(L66,$AD$19:$AD$403,0)+COUNTIF($AD$1:AD65,AD66),"")&amp;IF(J66=8,RANK(L66,$AE$19:$AE$403,0)+COUNTIF($AE$1:AE65,AE66),"")&amp;IF(J66=9,RANK(L66,$AF$19:$AF$403,0)+COUNTIF($AF$1:AF65,AF66),"")&amp;IF(J66=10,RANK(L66,$AG$19:$AG$403,0)+COUNTIF($AG$1:AG65,AG66),"")&amp;IF(J66=11,RANK(L66,$AH$19:$AH$403,0)+COUNTIF($AH$1:AH65,AH66),"")</f>
        <v>48</v>
      </c>
      <c r="N66" s="9" t="s">
        <v>29</v>
      </c>
      <c r="Z66" s="10" t="str">
        <f t="shared" si="4"/>
        <v/>
      </c>
      <c r="AA66" s="10" t="str">
        <f t="shared" si="5"/>
        <v/>
      </c>
      <c r="AB66" s="10" t="str">
        <f t="shared" si="6"/>
        <v/>
      </c>
      <c r="AC66" s="10" t="str">
        <f t="shared" si="7"/>
        <v/>
      </c>
      <c r="AD66" s="10" t="str">
        <f t="shared" si="8"/>
        <v/>
      </c>
      <c r="AE66" s="10" t="str">
        <f t="shared" si="9"/>
        <v/>
      </c>
      <c r="AF66" s="10" t="str">
        <f t="shared" si="10"/>
        <v/>
      </c>
      <c r="AG66" s="10" t="str">
        <f t="shared" si="11"/>
        <v/>
      </c>
      <c r="AH66" s="10">
        <f t="shared" si="12"/>
        <v>0</v>
      </c>
      <c r="AI66" s="13" t="str">
        <f t="shared" si="13"/>
        <v>43</v>
      </c>
      <c r="AJ66" s="11">
        <f t="shared" si="14"/>
        <v>43</v>
      </c>
    </row>
    <row r="67" spans="1:36" x14ac:dyDescent="0.25">
      <c r="A67" s="1">
        <v>49</v>
      </c>
      <c r="B67" s="4">
        <v>48</v>
      </c>
      <c r="C67" s="9" t="s">
        <v>362</v>
      </c>
      <c r="D67" s="9" t="s">
        <v>257</v>
      </c>
      <c r="E67" s="9" t="s">
        <v>44</v>
      </c>
      <c r="F67" s="9">
        <v>4113121270</v>
      </c>
      <c r="G67" s="9" t="s">
        <v>28</v>
      </c>
      <c r="H67" s="27"/>
      <c r="I67" s="6">
        <v>11</v>
      </c>
      <c r="J67" s="6">
        <v>11</v>
      </c>
      <c r="K67" s="27"/>
      <c r="L67" s="7">
        <f t="shared" si="15"/>
        <v>0</v>
      </c>
      <c r="M67" s="8" t="str">
        <f>IF(J67=4,RANK(L67,$AA$19:$AA$403,0)+COUNTIF($AA$1:AA66,AA67),"")&amp;IF(J67=5,RANK(L67,$AB$19:$AB$403,0)+COUNTIF($AB$1:AB66,AB67),"")&amp;IF(J67=6,RANK(L67,$AC$19:$AC$403,0)+COUNTIF($AC$1:AC66,AC67),"")&amp;IF(J67=7,RANK(L67,$AD$19:$AD$403,0)+COUNTIF($AD$1:AD66,AD67),"")&amp;IF(J67=8,RANK(L67,$AE$19:$AE$403,0)+COUNTIF($AE$1:AE66,AE67),"")&amp;IF(J67=9,RANK(L67,$AF$19:$AF$403,0)+COUNTIF($AF$1:AF66,AF67),"")&amp;IF(J67=10,RANK(L67,$AG$19:$AG$403,0)+COUNTIF($AG$1:AG66,AG67),"")&amp;IF(J67=11,RANK(L67,$AH$19:$AH$403,0)+COUNTIF($AH$1:AH66,AH67),"")</f>
        <v>49</v>
      </c>
      <c r="N67" s="9" t="s">
        <v>29</v>
      </c>
      <c r="Z67" s="10" t="str">
        <f t="shared" si="4"/>
        <v/>
      </c>
      <c r="AA67" s="10" t="str">
        <f t="shared" si="5"/>
        <v/>
      </c>
      <c r="AB67" s="10" t="str">
        <f t="shared" si="6"/>
        <v/>
      </c>
      <c r="AC67" s="10" t="str">
        <f t="shared" si="7"/>
        <v/>
      </c>
      <c r="AD67" s="10" t="str">
        <f t="shared" si="8"/>
        <v/>
      </c>
      <c r="AE67" s="10" t="str">
        <f t="shared" si="9"/>
        <v/>
      </c>
      <c r="AF67" s="10" t="str">
        <f t="shared" si="10"/>
        <v/>
      </c>
      <c r="AG67" s="10" t="str">
        <f t="shared" si="11"/>
        <v/>
      </c>
      <c r="AH67" s="10">
        <f t="shared" si="12"/>
        <v>0</v>
      </c>
      <c r="AI67" s="13" t="str">
        <f t="shared" si="13"/>
        <v>43</v>
      </c>
      <c r="AJ67" s="11">
        <f t="shared" si="14"/>
        <v>43</v>
      </c>
    </row>
    <row r="68" spans="1:36" x14ac:dyDescent="0.25">
      <c r="A68" s="1">
        <v>50</v>
      </c>
      <c r="B68" s="4">
        <v>48</v>
      </c>
      <c r="C68" s="9" t="s">
        <v>363</v>
      </c>
      <c r="D68" s="9" t="s">
        <v>149</v>
      </c>
      <c r="E68" s="9" t="s">
        <v>198</v>
      </c>
      <c r="F68" s="9">
        <v>2018242791</v>
      </c>
      <c r="G68" s="9" t="s">
        <v>28</v>
      </c>
      <c r="H68" s="27"/>
      <c r="I68" s="6">
        <v>11</v>
      </c>
      <c r="J68" s="6">
        <v>11</v>
      </c>
      <c r="K68" s="27"/>
      <c r="L68" s="7">
        <f t="shared" si="15"/>
        <v>0</v>
      </c>
      <c r="M68" s="8" t="str">
        <f>IF(J68=4,RANK(L68,$AA$19:$AA$403,0)+COUNTIF($AA$1:AA67,AA68),"")&amp;IF(J68=5,RANK(L68,$AB$19:$AB$403,0)+COUNTIF($AB$1:AB67,AB68),"")&amp;IF(J68=6,RANK(L68,$AC$19:$AC$403,0)+COUNTIF($AC$1:AC67,AC68),"")&amp;IF(J68=7,RANK(L68,$AD$19:$AD$403,0)+COUNTIF($AD$1:AD67,AD68),"")&amp;IF(J68=8,RANK(L68,$AE$19:$AE$403,0)+COUNTIF($AE$1:AE67,AE68),"")&amp;IF(J68=9,RANK(L68,$AF$19:$AF$403,0)+COUNTIF($AF$1:AF67,AF68),"")&amp;IF(J68=10,RANK(L68,$AG$19:$AG$403,0)+COUNTIF($AG$1:AG67,AG68),"")&amp;IF(J68=11,RANK(L68,$AH$19:$AH$403,0)+COUNTIF($AH$1:AH67,AH68),"")</f>
        <v>50</v>
      </c>
      <c r="N68" s="9" t="s">
        <v>29</v>
      </c>
      <c r="Z68" s="10" t="str">
        <f t="shared" si="4"/>
        <v/>
      </c>
      <c r="AA68" s="10" t="str">
        <f t="shared" si="5"/>
        <v/>
      </c>
      <c r="AB68" s="10" t="str">
        <f t="shared" si="6"/>
        <v/>
      </c>
      <c r="AC68" s="10" t="str">
        <f t="shared" si="7"/>
        <v/>
      </c>
      <c r="AD68" s="10" t="str">
        <f t="shared" si="8"/>
        <v/>
      </c>
      <c r="AE68" s="10" t="str">
        <f t="shared" si="9"/>
        <v/>
      </c>
      <c r="AF68" s="10" t="str">
        <f t="shared" si="10"/>
        <v/>
      </c>
      <c r="AG68" s="10" t="str">
        <f t="shared" si="11"/>
        <v/>
      </c>
      <c r="AH68" s="10">
        <f t="shared" si="12"/>
        <v>0</v>
      </c>
      <c r="AI68" s="13" t="str">
        <f t="shared" si="13"/>
        <v>43</v>
      </c>
      <c r="AJ68" s="11">
        <f t="shared" si="14"/>
        <v>43</v>
      </c>
    </row>
    <row r="69" spans="1:36" x14ac:dyDescent="0.25">
      <c r="A69" s="1">
        <v>51</v>
      </c>
      <c r="B69" s="4">
        <v>48</v>
      </c>
      <c r="C69" s="9" t="s">
        <v>364</v>
      </c>
      <c r="D69" s="9" t="s">
        <v>111</v>
      </c>
      <c r="E69" s="9" t="s">
        <v>42</v>
      </c>
      <c r="F69" s="9">
        <v>466905520</v>
      </c>
      <c r="G69" s="9" t="s">
        <v>61</v>
      </c>
      <c r="H69" s="27"/>
      <c r="I69" s="6">
        <v>11</v>
      </c>
      <c r="J69" s="6">
        <v>11</v>
      </c>
      <c r="K69" s="27"/>
      <c r="L69" s="7">
        <f t="shared" si="15"/>
        <v>0</v>
      </c>
      <c r="M69" s="8" t="str">
        <f>IF(J69=4,RANK(L69,$AA$19:$AA$403,0)+COUNTIF($AA$1:AA68,AA69),"")&amp;IF(J69=5,RANK(L69,$AB$19:$AB$403,0)+COUNTIF($AB$1:AB68,AB69),"")&amp;IF(J69=6,RANK(L69,$AC$19:$AC$403,0)+COUNTIF($AC$1:AC68,AC69),"")&amp;IF(J69=7,RANK(L69,$AD$19:$AD$403,0)+COUNTIF($AD$1:AD68,AD69),"")&amp;IF(J69=8,RANK(L69,$AE$19:$AE$403,0)+COUNTIF($AE$1:AE68,AE69),"")&amp;IF(J69=9,RANK(L69,$AF$19:$AF$403,0)+COUNTIF($AF$1:AF68,AF69),"")&amp;IF(J69=10,RANK(L69,$AG$19:$AG$403,0)+COUNTIF($AG$1:AG68,AG69),"")&amp;IF(J69=11,RANK(L69,$AH$19:$AH$403,0)+COUNTIF($AH$1:AH68,AH69),"")</f>
        <v>51</v>
      </c>
      <c r="N69" s="9" t="s">
        <v>29</v>
      </c>
      <c r="Z69" s="10" t="str">
        <f t="shared" si="4"/>
        <v/>
      </c>
      <c r="AA69" s="10" t="str">
        <f t="shared" si="5"/>
        <v/>
      </c>
      <c r="AB69" s="10" t="str">
        <f t="shared" si="6"/>
        <v/>
      </c>
      <c r="AC69" s="10" t="str">
        <f t="shared" si="7"/>
        <v/>
      </c>
      <c r="AD69" s="10" t="str">
        <f t="shared" si="8"/>
        <v/>
      </c>
      <c r="AE69" s="10" t="str">
        <f t="shared" si="9"/>
        <v/>
      </c>
      <c r="AF69" s="10" t="str">
        <f t="shared" si="10"/>
        <v/>
      </c>
      <c r="AG69" s="10" t="str">
        <f t="shared" si="11"/>
        <v/>
      </c>
      <c r="AH69" s="10">
        <f t="shared" si="12"/>
        <v>0</v>
      </c>
      <c r="AI69" s="13" t="str">
        <f t="shared" si="13"/>
        <v>43</v>
      </c>
      <c r="AJ69" s="11">
        <f t="shared" si="14"/>
        <v>43</v>
      </c>
    </row>
    <row r="70" spans="1:36" x14ac:dyDescent="0.25">
      <c r="A70" s="1">
        <v>52</v>
      </c>
      <c r="B70" s="4">
        <v>48</v>
      </c>
      <c r="C70" s="9" t="s">
        <v>365</v>
      </c>
      <c r="D70" s="9" t="s">
        <v>66</v>
      </c>
      <c r="E70" s="9" t="s">
        <v>366</v>
      </c>
      <c r="F70" s="9">
        <v>4124706972</v>
      </c>
      <c r="G70" s="9" t="s">
        <v>61</v>
      </c>
      <c r="H70" s="27"/>
      <c r="I70" s="6">
        <v>11</v>
      </c>
      <c r="J70" s="6">
        <v>11</v>
      </c>
      <c r="K70" s="27"/>
      <c r="L70" s="7">
        <f t="shared" si="15"/>
        <v>0</v>
      </c>
      <c r="M70" s="8" t="str">
        <f>IF(J70=4,RANK(L70,$AA$19:$AA$403,0)+COUNTIF($AA$1:AA69,AA70),"")&amp;IF(J70=5,RANK(L70,$AB$19:$AB$403,0)+COUNTIF($AB$1:AB69,AB70),"")&amp;IF(J70=6,RANK(L70,$AC$19:$AC$403,0)+COUNTIF($AC$1:AC69,AC70),"")&amp;IF(J70=7,RANK(L70,$AD$19:$AD$403,0)+COUNTIF($AD$1:AD69,AD70),"")&amp;IF(J70=8,RANK(L70,$AE$19:$AE$403,0)+COUNTIF($AE$1:AE69,AE70),"")&amp;IF(J70=9,RANK(L70,$AF$19:$AF$403,0)+COUNTIF($AF$1:AF69,AF70),"")&amp;IF(J70=10,RANK(L70,$AG$19:$AG$403,0)+COUNTIF($AG$1:AG69,AG70),"")&amp;IF(J70=11,RANK(L70,$AH$19:$AH$403,0)+COUNTIF($AH$1:AH69,AH70),"")</f>
        <v>52</v>
      </c>
      <c r="N70" s="9" t="s">
        <v>29</v>
      </c>
      <c r="Z70" s="10" t="str">
        <f t="shared" si="4"/>
        <v/>
      </c>
      <c r="AA70" s="10" t="str">
        <f t="shared" si="5"/>
        <v/>
      </c>
      <c r="AB70" s="10" t="str">
        <f t="shared" si="6"/>
        <v/>
      </c>
      <c r="AC70" s="10" t="str">
        <f t="shared" si="7"/>
        <v/>
      </c>
      <c r="AD70" s="10" t="str">
        <f t="shared" si="8"/>
        <v/>
      </c>
      <c r="AE70" s="10" t="str">
        <f t="shared" si="9"/>
        <v/>
      </c>
      <c r="AF70" s="10" t="str">
        <f t="shared" si="10"/>
        <v/>
      </c>
      <c r="AG70" s="10" t="str">
        <f t="shared" si="11"/>
        <v/>
      </c>
      <c r="AH70" s="10">
        <f t="shared" si="12"/>
        <v>0</v>
      </c>
      <c r="AI70" s="13" t="str">
        <f t="shared" si="13"/>
        <v>43</v>
      </c>
      <c r="AJ70" s="11">
        <f t="shared" si="14"/>
        <v>43</v>
      </c>
    </row>
    <row r="71" spans="1:36" x14ac:dyDescent="0.25">
      <c r="A71" s="1">
        <v>53</v>
      </c>
      <c r="B71" s="4">
        <v>48</v>
      </c>
      <c r="C71" s="9" t="s">
        <v>367</v>
      </c>
      <c r="D71" s="9" t="s">
        <v>306</v>
      </c>
      <c r="E71" s="9" t="s">
        <v>49</v>
      </c>
      <c r="F71" s="9">
        <v>2195535882</v>
      </c>
      <c r="G71" s="9" t="s">
        <v>61</v>
      </c>
      <c r="H71" s="27"/>
      <c r="I71" s="6">
        <v>11</v>
      </c>
      <c r="J71" s="6">
        <v>11</v>
      </c>
      <c r="K71" s="27"/>
      <c r="L71" s="7">
        <f t="shared" si="15"/>
        <v>0</v>
      </c>
      <c r="M71" s="8" t="str">
        <f>IF(J71=4,RANK(L71,$AA$19:$AA$403,0)+COUNTIF($AA$1:AA70,AA71),"")&amp;IF(J71=5,RANK(L71,$AB$19:$AB$403,0)+COUNTIF($AB$1:AB70,AB71),"")&amp;IF(J71=6,RANK(L71,$AC$19:$AC$403,0)+COUNTIF($AC$1:AC70,AC71),"")&amp;IF(J71=7,RANK(L71,$AD$19:$AD$403,0)+COUNTIF($AD$1:AD70,AD71),"")&amp;IF(J71=8,RANK(L71,$AE$19:$AE$403,0)+COUNTIF($AE$1:AE70,AE71),"")&amp;IF(J71=9,RANK(L71,$AF$19:$AF$403,0)+COUNTIF($AF$1:AF70,AF71),"")&amp;IF(J71=10,RANK(L71,$AG$19:$AG$403,0)+COUNTIF($AG$1:AG70,AG71),"")&amp;IF(J71=11,RANK(L71,$AH$19:$AH$403,0)+COUNTIF($AH$1:AH70,AH71),"")</f>
        <v>53</v>
      </c>
      <c r="N71" s="9" t="s">
        <v>29</v>
      </c>
      <c r="Z71" s="10" t="str">
        <f t="shared" si="4"/>
        <v/>
      </c>
      <c r="AA71" s="10" t="str">
        <f t="shared" si="5"/>
        <v/>
      </c>
      <c r="AB71" s="10" t="str">
        <f t="shared" si="6"/>
        <v/>
      </c>
      <c r="AC71" s="10" t="str">
        <f t="shared" si="7"/>
        <v/>
      </c>
      <c r="AD71" s="10" t="str">
        <f t="shared" si="8"/>
        <v/>
      </c>
      <c r="AE71" s="10" t="str">
        <f t="shared" si="9"/>
        <v/>
      </c>
      <c r="AF71" s="10" t="str">
        <f t="shared" si="10"/>
        <v/>
      </c>
      <c r="AG71" s="10" t="str">
        <f t="shared" si="11"/>
        <v/>
      </c>
      <c r="AH71" s="10">
        <f t="shared" si="12"/>
        <v>0</v>
      </c>
      <c r="AI71" s="13" t="str">
        <f t="shared" si="13"/>
        <v>43</v>
      </c>
      <c r="AJ71" s="11">
        <f t="shared" si="14"/>
        <v>43</v>
      </c>
    </row>
    <row r="72" spans="1:36" x14ac:dyDescent="0.25">
      <c r="A72" s="1">
        <v>54</v>
      </c>
      <c r="B72" s="4">
        <v>48</v>
      </c>
      <c r="C72" s="9" t="s">
        <v>368</v>
      </c>
      <c r="D72" s="9" t="s">
        <v>369</v>
      </c>
      <c r="E72" s="9" t="s">
        <v>174</v>
      </c>
      <c r="F72" s="9">
        <v>3664904790</v>
      </c>
      <c r="G72" s="9" t="s">
        <v>28</v>
      </c>
      <c r="H72" s="27"/>
      <c r="I72" s="6">
        <v>11</v>
      </c>
      <c r="J72" s="6">
        <v>11</v>
      </c>
      <c r="K72" s="27"/>
      <c r="L72" s="7">
        <f t="shared" si="15"/>
        <v>0</v>
      </c>
      <c r="M72" s="8" t="str">
        <f>IF(J72=4,RANK(L72,$AA$19:$AA$403,0)+COUNTIF($AA$1:AA71,AA72),"")&amp;IF(J72=5,RANK(L72,$AB$19:$AB$403,0)+COUNTIF($AB$1:AB71,AB72),"")&amp;IF(J72=6,RANK(L72,$AC$19:$AC$403,0)+COUNTIF($AC$1:AC71,AC72),"")&amp;IF(J72=7,RANK(L72,$AD$19:$AD$403,0)+COUNTIF($AD$1:AD71,AD72),"")&amp;IF(J72=8,RANK(L72,$AE$19:$AE$403,0)+COUNTIF($AE$1:AE71,AE72),"")&amp;IF(J72=9,RANK(L72,$AF$19:$AF$403,0)+COUNTIF($AF$1:AF71,AF72),"")&amp;IF(J72=10,RANK(L72,$AG$19:$AG$403,0)+COUNTIF($AG$1:AG71,AG72),"")&amp;IF(J72=11,RANK(L72,$AH$19:$AH$403,0)+COUNTIF($AH$1:AH71,AH72),"")</f>
        <v>54</v>
      </c>
      <c r="N72" s="9" t="s">
        <v>29</v>
      </c>
      <c r="Z72" s="10" t="str">
        <f t="shared" si="4"/>
        <v/>
      </c>
      <c r="AA72" s="10" t="str">
        <f t="shared" si="5"/>
        <v/>
      </c>
      <c r="AB72" s="10" t="str">
        <f t="shared" si="6"/>
        <v/>
      </c>
      <c r="AC72" s="10" t="str">
        <f t="shared" si="7"/>
        <v/>
      </c>
      <c r="AD72" s="10" t="str">
        <f t="shared" si="8"/>
        <v/>
      </c>
      <c r="AE72" s="10" t="str">
        <f t="shared" si="9"/>
        <v/>
      </c>
      <c r="AF72" s="10" t="str">
        <f t="shared" si="10"/>
        <v/>
      </c>
      <c r="AG72" s="10" t="str">
        <f t="shared" si="11"/>
        <v/>
      </c>
      <c r="AH72" s="10">
        <f t="shared" si="12"/>
        <v>0</v>
      </c>
      <c r="AI72" s="13" t="str">
        <f t="shared" si="13"/>
        <v>43</v>
      </c>
      <c r="AJ72" s="11">
        <f t="shared" si="14"/>
        <v>43</v>
      </c>
    </row>
    <row r="73" spans="1:36" x14ac:dyDescent="0.25">
      <c r="A73" s="1">
        <v>55</v>
      </c>
      <c r="B73" s="4">
        <v>48</v>
      </c>
      <c r="C73" s="9" t="s">
        <v>370</v>
      </c>
      <c r="D73" s="9" t="s">
        <v>159</v>
      </c>
      <c r="E73" s="9" t="s">
        <v>100</v>
      </c>
      <c r="F73" s="9">
        <v>3523629010</v>
      </c>
      <c r="G73" s="9" t="s">
        <v>206</v>
      </c>
      <c r="H73" s="27"/>
      <c r="I73" s="6">
        <v>11</v>
      </c>
      <c r="J73" s="6">
        <v>11</v>
      </c>
      <c r="K73" s="27"/>
      <c r="L73" s="7">
        <f t="shared" si="15"/>
        <v>0</v>
      </c>
      <c r="M73" s="8" t="str">
        <f>IF(J73=4,RANK(L73,$AA$19:$AA$403,0)+COUNTIF($AA$1:AA72,AA73),"")&amp;IF(J73=5,RANK(L73,$AB$19:$AB$403,0)+COUNTIF($AB$1:AB72,AB73),"")&amp;IF(J73=6,RANK(L73,$AC$19:$AC$403,0)+COUNTIF($AC$1:AC72,AC73),"")&amp;IF(J73=7,RANK(L73,$AD$19:$AD$403,0)+COUNTIF($AD$1:AD72,AD73),"")&amp;IF(J73=8,RANK(L73,$AE$19:$AE$403,0)+COUNTIF($AE$1:AE72,AE73),"")&amp;IF(J73=9,RANK(L73,$AF$19:$AF$403,0)+COUNTIF($AF$1:AF72,AF73),"")&amp;IF(J73=10,RANK(L73,$AG$19:$AG$403,0)+COUNTIF($AG$1:AG72,AG73),"")&amp;IF(J73=11,RANK(L73,$AH$19:$AH$403,0)+COUNTIF($AH$1:AH72,AH73),"")</f>
        <v>55</v>
      </c>
      <c r="N73" s="9" t="s">
        <v>29</v>
      </c>
      <c r="Z73" s="10" t="str">
        <f t="shared" si="4"/>
        <v/>
      </c>
      <c r="AA73" s="10" t="str">
        <f t="shared" si="5"/>
        <v/>
      </c>
      <c r="AB73" s="10" t="str">
        <f t="shared" si="6"/>
        <v/>
      </c>
      <c r="AC73" s="10" t="str">
        <f t="shared" si="7"/>
        <v/>
      </c>
      <c r="AD73" s="10" t="str">
        <f t="shared" si="8"/>
        <v/>
      </c>
      <c r="AE73" s="10" t="str">
        <f t="shared" si="9"/>
        <v/>
      </c>
      <c r="AF73" s="10" t="str">
        <f t="shared" si="10"/>
        <v/>
      </c>
      <c r="AG73" s="10" t="str">
        <f t="shared" si="11"/>
        <v/>
      </c>
      <c r="AH73" s="10">
        <f t="shared" si="12"/>
        <v>0</v>
      </c>
      <c r="AI73" s="13" t="str">
        <f t="shared" si="13"/>
        <v>43</v>
      </c>
      <c r="AJ73" s="11">
        <f t="shared" si="14"/>
        <v>43</v>
      </c>
    </row>
  </sheetData>
  <mergeCells count="6">
    <mergeCell ref="A16:B16"/>
    <mergeCell ref="A6:B7"/>
    <mergeCell ref="C6:G6"/>
    <mergeCell ref="H6:H7"/>
    <mergeCell ref="I6:J6"/>
    <mergeCell ref="I7:J7"/>
  </mergeCells>
  <conditionalFormatting sqref="L19:L73">
    <cfRule type="cellIs" dxfId="1" priority="1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2020-11-18T06:39:02Z</dcterms:modified>
</cp:coreProperties>
</file>